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106" documentId="120_S{2AC9BD13-BADA-5192-A53E-5A8FF88502F6}" xr6:coauthVersionLast="47" xr6:coauthVersionMax="47" xr10:uidLastSave="{48C862B5-02BB-4BCF-B842-05014D02D995}"/>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L55" i="4"/>
  <c r="L56" i="4"/>
  <c r="L57" i="4"/>
  <c r="L58" i="4"/>
  <c r="J55" i="4"/>
  <c r="J56" i="4"/>
  <c r="J57" i="4"/>
  <c r="J58" i="4"/>
  <c r="I55" i="4"/>
  <c r="I56" i="4"/>
  <c r="I57" i="4"/>
  <c r="I58" i="4"/>
  <c r="B55" i="4"/>
  <c r="B56" i="4"/>
  <c r="B57" i="4"/>
  <c r="B5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L52" i="4"/>
  <c r="L53" i="4"/>
  <c r="L54" i="4"/>
  <c r="J52" i="4"/>
  <c r="J53" i="4"/>
  <c r="J54" i="4"/>
  <c r="I52" i="4"/>
  <c r="I53" i="4"/>
  <c r="I54" i="4"/>
  <c r="B52" i="4"/>
  <c r="B53" i="4"/>
  <c r="B54" i="4"/>
  <c r="B4" i="1"/>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7" i="9"/>
  <c r="B8" i="9"/>
  <c r="B9" i="9"/>
  <c r="B10" i="9"/>
  <c r="B11" i="9"/>
  <c r="B12" i="9"/>
  <c r="B13" i="9"/>
  <c r="B14" i="9"/>
  <c r="B15" i="9"/>
  <c r="B16" i="9"/>
  <c r="B17" i="9"/>
  <c r="B18" i="9"/>
  <c r="B19" i="9"/>
  <c r="B20" i="9"/>
  <c r="B21" i="9"/>
  <c r="B22" i="9"/>
  <c r="B23" i="9"/>
  <c r="B24" i="9"/>
  <c r="B25" i="9"/>
  <c r="B26" i="9"/>
  <c r="G7" i="9"/>
  <c r="G8" i="9"/>
  <c r="G9" i="9"/>
  <c r="G10" i="9"/>
  <c r="G11" i="9"/>
  <c r="G12" i="9"/>
  <c r="G13" i="9"/>
  <c r="G14" i="9"/>
  <c r="G15" i="9"/>
  <c r="G16" i="9"/>
  <c r="G17" i="9"/>
  <c r="G18" i="9"/>
  <c r="G19" i="9"/>
  <c r="G20" i="9"/>
  <c r="G21" i="9"/>
  <c r="G22" i="9"/>
  <c r="G23" i="9"/>
  <c r="G24" i="9"/>
  <c r="G25" i="9"/>
  <c r="G26" i="9"/>
  <c r="I7" i="9"/>
  <c r="I8" i="9"/>
  <c r="I9" i="9"/>
  <c r="I10" i="9"/>
  <c r="I11" i="9"/>
  <c r="I12" i="9"/>
  <c r="I13" i="9"/>
  <c r="I14" i="9"/>
  <c r="I15" i="9"/>
  <c r="I16" i="9"/>
  <c r="I17" i="9"/>
  <c r="I18" i="9"/>
  <c r="I19" i="9"/>
  <c r="I20" i="9"/>
  <c r="I21" i="9"/>
  <c r="I22" i="9"/>
  <c r="I23" i="9"/>
  <c r="I24" i="9"/>
  <c r="I25" i="9"/>
  <c r="I26" i="9"/>
  <c r="L7" i="9"/>
  <c r="L8" i="9"/>
  <c r="L9" i="9"/>
  <c r="L10" i="9"/>
  <c r="L11" i="9"/>
  <c r="L12" i="9"/>
  <c r="L13" i="9"/>
  <c r="L14" i="9"/>
  <c r="L15" i="9"/>
  <c r="L16" i="9"/>
  <c r="L17" i="9"/>
  <c r="L18" i="9"/>
  <c r="L19" i="9"/>
  <c r="L20" i="9"/>
  <c r="L21" i="9"/>
  <c r="L22" i="9"/>
  <c r="L23" i="9"/>
  <c r="L24" i="9"/>
  <c r="L25" i="9"/>
  <c r="L26" i="9"/>
  <c r="J7" i="9"/>
  <c r="J8" i="9"/>
  <c r="J9" i="9"/>
  <c r="J10" i="9"/>
  <c r="J11" i="9"/>
  <c r="J12" i="9"/>
  <c r="J13" i="9"/>
  <c r="J14" i="9"/>
  <c r="J15" i="9"/>
  <c r="J16" i="9"/>
  <c r="J17" i="9"/>
  <c r="J18" i="9"/>
  <c r="J19" i="9"/>
  <c r="J20" i="9"/>
  <c r="J21" i="9"/>
  <c r="J22" i="9"/>
  <c r="J23" i="9"/>
  <c r="J24" i="9"/>
  <c r="J25" i="9"/>
  <c r="J26" i="9"/>
  <c r="L2" i="9"/>
  <c r="L3" i="9"/>
  <c r="L4" i="9"/>
  <c r="L5" i="9"/>
  <c r="L6" i="9"/>
  <c r="J2" i="9"/>
  <c r="J3" i="9"/>
  <c r="J4" i="9"/>
  <c r="J5" i="9"/>
  <c r="J6" i="9"/>
  <c r="I2" i="9"/>
  <c r="I3" i="9"/>
  <c r="I4" i="9"/>
  <c r="I5" i="9"/>
  <c r="I6" i="9"/>
  <c r="B2" i="9"/>
  <c r="B3" i="9"/>
  <c r="B4" i="9"/>
  <c r="B5" i="9"/>
  <c r="B6" i="9"/>
  <c r="G2" i="9"/>
  <c r="G3" i="9"/>
  <c r="G4" i="9"/>
  <c r="G5" i="9"/>
  <c r="G6"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<sst xmlns="http://schemas.openxmlformats.org/spreadsheetml/2006/main" count="180266" uniqueCount="39116">
  <si>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</si>
  <si>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</si>
  <si>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</si>
  <si>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</si>
  <si>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</si>
  <si>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</si>
  <si>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</si>
  <si>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</si>
  <si>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</si>
  <si>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</si>
  <si>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</si>
  <si>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</si>
  <si>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</si>
  <si>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</si>
  <si>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</si>
  <si>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</si>
  <si>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</si>
  <si>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</si>
  <si>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</si>
  <si>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</si>
  <si>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</si>
  <si>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</si>
  <si>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</si>
  <si>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</si>
  <si>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</si>
  <si>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</si>
  <si>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</si>
  <si>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</si>
  <si>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</si>
  <si>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</si>
  <si>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</si>
  <si>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</si>
  <si>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</si>
  <si>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</si>
  <si>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</si>
  <si>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</si>
  <si>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</si>
  <si>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</si>
  <si>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</si>
  <si>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</si>
  <si>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</si>
  <si>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</si>
  <si>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</si>
  <si>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</si>
  <si>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</si>
  <si>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</si>
  <si>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</si>
  <si>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</si>
  <si>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</si>
  <si>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</si>
  <si>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</si>
  <si>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</si>
  <si>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</si>
  <si>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</si>
  <si>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</si>
  <si>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</si>
  <si>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</si>
  <si>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</si>
  <si>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</si>
  <si>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</si>
  <si>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</si>
  <si>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</si>
  <si>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</si>
  <si>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</si>
  <si>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</si>
  <si>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</si>
  <si>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</si>
  <si>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</si>
  <si>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</si>
  <si>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</si>
  <si>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</si>
  <si>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</si>
  <si>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</si>
  <si>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</si>
  <si>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</si>
  <si>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</si>
  <si>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</si>
  <si>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</si>
  <si>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</si>
  <si>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</si>
  <si>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</si>
  <si>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</si>
  <si>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</si>
  <si>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</si>
  <si>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</si>
  <si>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</si>
  <si>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</si>
  <si>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</si>
  <si>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</si>
  <si>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</si>
  <si>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</si>
  <si>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</si>
  <si>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</si>
  <si>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</si>
  <si>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</si>
  <si>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</si>
  <si>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</si>
  <si>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</si>
  <si>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</si>
  <si>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</si>
  <si>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</si>
  <si>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</si>
  <si>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</si>
  <si>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</si>
  <si>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</si>
  <si>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</si>
  <si>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</si>
  <si>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</si>
  <si>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</si>
  <si>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</si>
  <si>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</si>
  <si>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</si>
  <si>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</si>
  <si>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</si>
  <si>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</si>
  <si>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</si>
  <si>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</si>
  <si>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</si>
  <si>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</si>
  <si>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</si>
  <si>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</si>
  <si>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</si>
  <si>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</si>
  <si>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</si>
  <si>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</si>
  <si>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</si>
  <si>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</si>
  <si>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</si>
  <si>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</si>
  <si>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</si>
  <si>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</si>
  <si>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</si>
  <si>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</si>
  <si>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</si>
  <si>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</si>
  <si>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</si>
  <si>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</si>
  <si>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</si>
  <si>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</si>
  <si>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</si>
  <si>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</si>
  <si>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</si>
  <si>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</si>
  <si>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</si>
  <si>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</si>
  <si>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</si>
  <si>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</si>
  <si>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</si>
  <si>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</si>
  <si>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</si>
  <si>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</si>
  <si>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</si>
  <si>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</si>
  <si>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</si>
  <si>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</si>
  <si>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</si>
  <si>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</si>
  <si>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</si>
  <si>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</si>
  <si>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</si>
  <si>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</si>
  <si>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</si>
  <si>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</si>
  <si>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</si>
  <si>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</si>
  <si>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</si>
  <si>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</si>
  <si>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</si>
  <si>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</si>
  <si>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</si>
  <si>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</si>
  <si>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</si>
  <si>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</si>
  <si>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</si>
  <si>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</si>
  <si>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</si>
  <si>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</si>
  <si>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</si>
  <si>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</si>
  <si>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</si>
  <si>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</si>
  <si>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</si>
  <si>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</si>
  <si>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</si>
  <si>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</si>
  <si>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</si>
  <si>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</si>
  <si>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</si>
  <si>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</si>
  <si>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</si>
  <si>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</si>
  <si>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</si>
  <si>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</si>
  <si>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</si>
  <si>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</si>
  <si>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</si>
  <si>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</si>
  <si>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</si>
  <si>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</si>
  <si>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</si>
  <si>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</si>
  <si>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</si>
  <si>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</si>
  <si>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</si>
  <si>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</si>
  <si>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</si>
  <si>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</si>
  <si>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</si>
  <si>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</si>
  <si>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</si>
  <si>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</si>
  <si>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</si>
  <si>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</si>
  <si>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</si>
  <si>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</si>
  <si>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</si>
  <si>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</si>
  <si>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</si>
  <si>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</si>
  <si>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</si>
  <si>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</si>
  <si>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</si>
  <si>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</si>
  <si>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</si>
  <si>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</si>
  <si>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</si>
  <si>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</si>
  <si>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</si>
  <si>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</si>
  <si>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</si>
  <si>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</si>
  <si>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</si>
  <si>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</si>
  <si>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</si>
  <si>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</si>
  <si>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</si>
  <si>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</si>
  <si>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</si>
  <si>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</si>
  <si>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</si>
  <si>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</si>
  <si>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</si>
  <si>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</si>
  <si>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</si>
  <si>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</si>
  <si>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</si>
  <si>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</si>
  <si>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</si>
  <si>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</si>
  <si>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</si>
  <si>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</si>
  <si>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</si>
  <si>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</si>
  <si>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</si>
  <si>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</si>
  <si>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</si>
  <si>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</si>
  <si>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</si>
  <si>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</si>
  <si>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</si>
  <si>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</si>
  <si>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</si>
  <si>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</si>
  <si>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</si>
  <si>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</si>
  <si>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</si>
  <si>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</si>
  <si>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</si>
  <si>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</si>
  <si>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</si>
  <si>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</si>
  <si>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</si>
  <si>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</si>
  <si>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</si>
  <si>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</si>
  <si>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</si>
  <si>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</si>
  <si>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</si>
  <si>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</si>
  <si>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</si>
  <si>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</si>
  <si>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</si>
  <si>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</si>
  <si>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</si>
  <si>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</si>
  <si>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</si>
  <si>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</si>
  <si>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</si>
  <si>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</si>
  <si>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</si>
  <si>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</si>
  <si>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</si>
  <si>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</si>
  <si>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</si>
  <si>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</si>
  <si>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</si>
  <si>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</si>
  <si>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</si>
  <si>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</si>
  <si>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</si>
  <si>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</si>
  <si>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</si>
  <si>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</si>
  <si>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</si>
  <si>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</si>
  <si>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</si>
  <si>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</si>
  <si>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</si>
  <si>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</si>
  <si>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</si>
  <si>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</si>
  <si>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</si>
  <si>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</si>
  <si>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</si>
  <si>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</si>
  <si>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</si>
  <si>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</si>
  <si>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</si>
  <si>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</si>
  <si>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</si>
  <si>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</si>
  <si>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</si>
  <si>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</si>
  <si>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</si>
  <si>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</si>
  <si>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</si>
  <si>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</si>
  <si>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</si>
  <si>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</si>
  <si>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</si>
  <si>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</si>
  <si>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</si>
  <si>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</si>
  <si>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</si>
  <si>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</si>
  <si>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</si>
  <si>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</si>
  <si>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</si>
  <si>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</si>
  <si>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</si>
  <si>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</si>
  <si>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</si>
  <si>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</si>
  <si>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</si>
  <si>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</si>
  <si>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</si>
  <si>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</si>
  <si>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</si>
  <si>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</si>
  <si>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</si>
  <si>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</si>
  <si>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</si>
  <si>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</si>
  <si>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</si>
  <si>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</si>
  <si>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</si>
  <si>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</si>
  <si>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</si>
  <si>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</si>
  <si>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</si>
  <si>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</si>
  <si>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</si>
  <si>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</si>
  <si>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</si>
  <si>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</si>
  <si>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</si>
  <si>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</si>
  <si>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</si>
  <si>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</si>
  <si>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</si>
  <si>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</si>
  <si>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</si>
  <si>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</si>
  <si>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</si>
  <si>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</si>
  <si>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</si>
  <si>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</si>
  <si>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</si>
  <si>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</si>
  <si>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</si>
  <si>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</si>
  <si>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</si>
  <si>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</si>
  <si>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</si>
  <si>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</si>
  <si>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</si>
  <si>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</si>
  <si>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</si>
  <si>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</si>
  <si>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</si>
  <si>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</si>
  <si>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</si>
  <si>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</si>
  <si>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</si>
  <si>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</si>
  <si>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</si>
  <si>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</si>
  <si>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</si>
  <si>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</si>
  <si>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</si>
  <si>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</si>
  <si>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</si>
  <si>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</si>
  <si>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</si>
  <si>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</si>
  <si>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</si>
  <si>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</si>
  <si>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</si>
  <si>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</si>
  <si>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</si>
  <si>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</si>
  <si>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</si>
  <si>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</si>
  <si>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</si>
  <si>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</si>
  <si>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</si>
  <si>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</si>
  <si>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</si>
  <si>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</si>
  <si>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</si>
  <si>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</si>
  <si>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</si>
  <si>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</si>
  <si>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</si>
  <si>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</si>
  <si>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</si>
  <si>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</si>
  <si>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</si>
  <si>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</si>
  <si>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</si>
  <si>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</si>
  <si>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</si>
  <si>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</si>
  <si>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</si>
  <si>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</si>
  <si>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</si>
  <si>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</si>
  <si>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</si>
  <si>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</si>
  <si>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</si>
  <si>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</si>
  <si>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</si>
  <si>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</si>
  <si>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</si>
  <si>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</si>
  <si>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</si>
  <si>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</si>
  <si>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</si>
  <si>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</si>
  <si>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</si>
  <si>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</si>
  <si>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</si>
  <si>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</si>
  <si>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</si>
  <si>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</si>
  <si>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</si>
  <si>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</si>
  <si>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</si>
  <si>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</si>
  <si>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</si>
  <si>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</si>
  <si>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</si>
  <si>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</si>
  <si>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</si>
  <si>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</si>
  <si>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</si>
  <si>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</si>
  <si>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</si>
  <si>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</si>
  <si>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</si>
  <si>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</si>
  <si>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</si>
  <si>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</si>
  <si>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</si>
  <si>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</si>
  <si>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</si>
  <si>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</si>
  <si>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</si>
  <si>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</si>
  <si>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</si>
  <si>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</si>
  <si>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</si>
  <si>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</si>
  <si>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</si>
  <si>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</si>
  <si>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</si>
  <si>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</si>
  <si>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</si>
  <si>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</si>
  <si>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</si>
  <si>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</si>
  <si>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</si>
  <si>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</si>
  <si>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</si>
  <si>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</si>
  <si>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</si>
  <si>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</si>
  <si>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</si>
  <si>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</si>
  <si>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</si>
  <si>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</si>
  <si>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</si>
  <si>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</si>
  <si>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</si>
  <si>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</si>
  <si>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</si>
  <si>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</si>
  <si>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</si>
  <si>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</si>
  <si>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</si>
  <si>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</si>
  <si>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</si>
  <si>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</si>
  <si>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</si>
  <si>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</si>
  <si>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</si>
  <si>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</si>
  <si>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</si>
  <si>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</si>
  <si>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</si>
  <si>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</si>
  <si>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</si>
  <si>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</si>
  <si>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</si>
  <si>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</si>
  <si>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</si>
  <si>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</si>
  <si>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</si>
  <si>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</si>
  <si>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</si>
  <si>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</si>
  <si>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</si>
  <si>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</si>
  <si>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</si>
  <si>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</si>
  <si>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</si>
  <si>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</si>
  <si>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</si>
  <si>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</si>
  <si>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</si>
  <si>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</si>
  <si>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</si>
  <si>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</si>
  <si>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</si>
  <si>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</si>
  <si>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</si>
  <si>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</si>
  <si>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</si>
  <si>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</si>
  <si>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</si>
  <si>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</si>
  <si>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</si>
  <si>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</si>
  <si>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</si>
  <si>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</si>
  <si>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</si>
  <si>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</si>
  <si>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</si>
  <si>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</si>
  <si>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</si>
  <si>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</si>
  <si>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</si>
  <si>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</si>
  <si>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</si>
  <si>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</si>
  <si>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</si>
  <si>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</si>
  <si>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</si>
  <si>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</si>
  <si>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</si>
  <si>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</si>
  <si>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</si>
  <si>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</si>
  <si>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</si>
  <si>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</si>
  <si>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</si>
  <si>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</si>
  <si>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</si>
  <si>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</si>
  <si>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</si>
  <si>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</si>
  <si>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</si>
  <si>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</si>
  <si>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</si>
  <si>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</si>
  <si>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</si>
  <si>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</si>
  <si>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</si>
  <si>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</si>
  <si>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</si>
  <si>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</si>
  <si>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</si>
  <si>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</si>
  <si>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</si>
  <si>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</si>
  <si>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</si>
  <si>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</si>
  <si>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</si>
  <si>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</si>
  <si>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</si>
  <si>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</si>
  <si>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</si>
  <si>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</si>
  <si>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</si>
  <si>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</si>
  <si>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</si>
  <si>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</si>
  <si>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</si>
  <si>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</si>
  <si>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</si>
  <si>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</si>
  <si>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</si>
  <si>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</si>
  <si>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</si>
  <si>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</si>
  <si>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</si>
  <si>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</si>
  <si>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</si>
  <si>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</si>
  <si>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</si>
  <si>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</si>
  <si>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</si>
  <si>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</si>
  <si>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</si>
  <si>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</si>
  <si>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</si>
  <si>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</si>
  <si>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</si>
  <si>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</si>
  <si>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</si>
  <si>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</si>
  <si>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</si>
  <si>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</si>
  <si>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</si>
  <si>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</si>
  <si>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</si>
  <si>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</si>
  <si>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</si>
  <si>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</si>
  <si>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</si>
  <si>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</si>
  <si>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</si>
  <si>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</si>
  <si>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</si>
  <si>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</si>
  <si>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</si>
  <si>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</si>
  <si>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</si>
  <si>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</si>
  <si>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</si>
  <si>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</si>
  <si>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</si>
  <si>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</si>
  <si>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</si>
  <si>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</si>
  <si>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</si>
  <si>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</si>
  <si>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</si>
  <si>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</si>
  <si>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</si>
  <si>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</si>
  <si>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</si>
  <si>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</si>
  <si>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</si>
  <si>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</si>
  <si>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</si>
  <si>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</si>
  <si>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</si>
  <si>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</si>
  <si>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</si>
  <si>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</si>
  <si>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</si>
  <si>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</si>
  <si>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</si>
  <si>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</si>
  <si>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</si>
  <si>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</si>
  <si>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</si>
  <si>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</si>
  <si>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</si>
  <si>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</si>
  <si>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</si>
  <si>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</si>
  <si>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</si>
  <si>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</si>
  <si>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</si>
  <si>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</si>
  <si>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</si>
  <si>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</si>
  <si>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</si>
  <si>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</si>
  <si>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</si>
  <si>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</si>
  <si>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</si>
  <si>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</si>
  <si>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</si>
  <si>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</si>
  <si>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</si>
  <si>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</si>
  <si>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</si>
  <si>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</si>
  <si>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</si>
  <si>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</si>
  <si>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</si>
  <si>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</si>
  <si>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</si>
  <si>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</si>
  <si>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</si>
  <si>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</si>
  <si>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</si>
  <si>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</si>
  <si>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</si>
  <si>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</si>
  <si>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</si>
  <si>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</si>
  <si>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</si>
  <si>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</si>
  <si>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</si>
  <si>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</si>
  <si>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</si>
  <si>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</si>
  <si>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</si>
  <si>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</si>
  <si>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</si>
  <si>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</si>
  <si>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</si>
  <si>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</si>
  <si>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</si>
  <si>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</si>
  <si>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</si>
  <si>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</si>
  <si>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</si>
  <si>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</si>
  <si>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</si>
  <si>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</si>
  <si>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</si>
  <si>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</si>
  <si>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</si>
  <si>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</si>
  <si>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</si>
  <si>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</si>
  <si>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</si>
  <si>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</si>
  <si>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</si>
  <si>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</si>
  <si>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</si>
  <si>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</si>
  <si>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</si>
  <si>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</si>
  <si>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</si>
  <si>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</si>
  <si>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</si>
  <si>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</si>
  <si>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</si>
  <si>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</si>
  <si>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</si>
  <si>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</si>
  <si>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</si>
  <si>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</si>
  <si>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</si>
  <si>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</si>
  <si>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</si>
  <si>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</si>
  <si>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</si>
  <si>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</si>
  <si>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</si>
  <si>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</si>
  <si>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</si>
  <si>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</si>
  <si>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</si>
  <si>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</si>
  <si>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</si>
  <si>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</si>
  <si>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</si>
  <si>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</si>
  <si>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</si>
  <si>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</si>
  <si>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</si>
  <si>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</si>
  <si>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</si>
  <si>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</si>
  <si>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</si>
  <si>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</si>
  <si>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</si>
  <si>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</si>
  <si>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</si>
  <si>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</si>
  <si>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</si>
  <si>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</si>
  <si>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</si>
  <si>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</si>
  <si>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</si>
  <si>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</si>
  <si>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</si>
  <si>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</si>
  <si>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</si>
  <si>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</si>
  <si>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</si>
  <si>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</si>
  <si>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</si>
  <si>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</si>
  <si>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</si>
  <si>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</si>
  <si>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</si>
  <si>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</si>
  <si>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</si>
  <si>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</si>
  <si>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</si>
  <si>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</si>
  <si>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</si>
  <si>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</si>
  <si>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</si>
  <si>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</si>
  <si>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</si>
  <si>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</si>
  <si>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</si>
  <si>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</si>
  <si>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</si>
  <si>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</si>
  <si>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</si>
  <si>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</si>
  <si>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</si>
  <si>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</si>
  <si>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</si>
  <si>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</si>
  <si>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</si>
  <si>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</si>
  <si>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</si>
  <si>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</si>
  <si>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</si>
  <si>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</si>
  <si>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</si>
  <si>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</si>
  <si>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</si>
  <si>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</si>
  <si>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</si>
  <si>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</si>
  <si>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</si>
  <si>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</si>
  <si>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</si>
  <si>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</si>
  <si>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</si>
  <si>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</si>
  <si>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</si>
  <si>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</si>
  <si>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</si>
  <si>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</si>
  <si>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</si>
  <si>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</si>
  <si>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</si>
  <si>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</si>
  <si>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</si>
  <si>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</si>
  <si>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</si>
  <si>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</si>
  <si>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</si>
  <si>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</si>
  <si>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</si>
  <si>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</si>
  <si>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</si>
  <si>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</si>
  <si>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</si>
  <si>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</si>
  <si>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</si>
  <si>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</si>
  <si>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</si>
  <si>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</si>
  <si>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</si>
  <si>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</si>
  <si>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</si>
  <si>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</si>
  <si>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</si>
  <si>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</si>
  <si>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</si>
  <si>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</si>
  <si>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</si>
  <si>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</si>
  <si>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</si>
  <si>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</si>
  <si>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</si>
  <si>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</si>
  <si>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</si>
  <si>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</si>
  <si>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</si>
  <si>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</si>
  <si>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</si>
  <si>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</si>
  <si>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</si>
  <si>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</si>
  <si>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</si>
  <si>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</si>
  <si>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</si>
  <si>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</si>
  <si>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</si>
  <si>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</si>
  <si>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</si>
  <si>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</si>
  <si>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</si>
  <si>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</si>
  <si>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</si>
  <si>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</si>
  <si>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</si>
  <si>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</si>
  <si>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</si>
  <si>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</si>
  <si>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</si>
  <si>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</si>
  <si>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</si>
  <si>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</si>
  <si>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</si>
  <si>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</si>
  <si>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</si>
  <si>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</si>
  <si>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</si>
  <si>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</si>
  <si>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</si>
  <si>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</si>
  <si>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</si>
  <si>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</si>
  <si>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</si>
  <si>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</si>
  <si>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</si>
  <si>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</si>
  <si>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</si>
  <si>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</si>
  <si>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</si>
  <si>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</si>
  <si>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</si>
  <si>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</si>
  <si>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</si>
  <si>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</si>
  <si>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</si>
  <si>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</si>
  <si>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</si>
  <si>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</si>
  <si>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</si>
  <si>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</si>
  <si>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</si>
  <si>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</si>
  <si>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</si>
  <si>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</si>
  <si>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</si>
  <si>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</si>
  <si>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</si>
  <si>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</si>
  <si>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</si>
  <si>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</si>
  <si>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</si>
  <si>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</si>
  <si>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</si>
  <si>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</si>
  <si>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</si>
  <si>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</si>
  <si>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</si>
  <si>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</si>
  <si>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</si>
  <si>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</si>
  <si>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</si>
  <si>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</si>
  <si>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</si>
  <si>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</si>
  <si>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</si>
  <si>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</si>
  <si>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</si>
  <si>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</si>
  <si>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</si>
  <si>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</si>
  <si>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</si>
  <si>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</si>
  <si>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</si>
  <si>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</si>
  <si>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</si>
  <si>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</si>
  <si>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</si>
  <si>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</si>
  <si>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</si>
  <si>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</si>
  <si>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</si>
  <si>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</si>
  <si>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</si>
  <si>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</si>
  <si>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</si>
  <si>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</si>
  <si>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</si>
  <si>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</si>
  <si>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</si>
  <si>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</si>
  <si>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</si>
  <si>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</si>
  <si>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</si>
  <si>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</si>
  <si>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</si>
  <si>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</si>
  <si>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</si>
  <si>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</si>
  <si>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</si>
  <si>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</si>
  <si>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</si>
  <si>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</si>
  <si>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</si>
  <si>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</si>
  <si>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</si>
  <si>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</si>
  <si>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</si>
  <si>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</si>
  <si>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</si>
  <si>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</si>
  <si>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</si>
  <si>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</si>
  <si>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</si>
  <si>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</si>
  <si>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</si>
  <si>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</si>
  <si>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</si>
  <si>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</si>
  <si>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</si>
  <si>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</si>
  <si>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</si>
  <si>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</si>
  <si>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</si>
  <si>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</si>
  <si>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</si>
  <si>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</si>
  <si>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</si>
  <si>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</si>
  <si>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</si>
  <si>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</si>
  <si>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</si>
  <si>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</si>
  <si>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</si>
  <si>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</si>
  <si>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</si>
  <si>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</si>
  <si>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</si>
  <si>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</si>
  <si>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</si>
  <si>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</si>
  <si>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</si>
  <si>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</si>
  <si>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</si>
  <si>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</si>
  <si>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</si>
  <si>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</si>
  <si>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</si>
  <si>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</si>
  <si>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</si>
  <si>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</si>
  <si>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</si>
  <si>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</si>
  <si>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</si>
  <si>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</si>
  <si>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</si>
  <si>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</si>
  <si>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</si>
  <si>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</si>
  <si>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</si>
  <si>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</si>
  <si>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</si>
  <si>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</si>
  <si>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</si>
  <si>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</si>
  <si>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</si>
  <si>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</si>
  <si>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</si>
  <si>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</si>
  <si>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</si>
  <si>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</si>
  <si>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</si>
  <si>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</si>
  <si>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</si>
  <si>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</si>
  <si>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</si>
  <si>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</si>
  <si>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</si>
  <si>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</si>
  <si>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</si>
  <si>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</si>
  <si>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</si>
  <si>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</si>
  <si>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</si>
  <si>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</si>
  <si>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</si>
  <si>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</si>
  <si>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</si>
  <si>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</si>
  <si>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</si>
  <si>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</si>
  <si>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</si>
  <si>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</si>
  <si>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</si>
  <si>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</si>
  <si>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</si>
  <si>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</si>
  <si>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</si>
  <si>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</si>
  <si>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</si>
  <si>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</si>
  <si>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</si>
  <si>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</si>
  <si>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</si>
  <si>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</si>
  <si>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</si>
  <si>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</si>
  <si>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</si>
  <si>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</si>
  <si>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</si>
  <si>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</si>
  <si>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</si>
  <si>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</si>
  <si>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</si>
  <si>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</si>
  <si>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</si>
  <si>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</si>
  <si>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</si>
  <si>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</si>
  <si>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</si>
  <si>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</si>
  <si>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</si>
  <si>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</si>
  <si>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</si>
  <si>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</si>
  <si>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</si>
  <si>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</si>
  <si>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</si>
  <si>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</si>
  <si>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</si>
  <si>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</si>
  <si>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</si>
  <si>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</si>
  <si>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</si>
  <si>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</si>
  <si>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</si>
  <si>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</si>
  <si>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</si>
  <si>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</si>
  <si>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</si>
  <si>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</si>
  <si>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</si>
  <si>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</si>
  <si>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</si>
  <si>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</si>
  <si>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</si>
  <si>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</si>
  <si>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</si>
  <si>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</si>
  <si>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</si>
  <si>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</si>
  <si>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</si>
  <si>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</si>
  <si>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</si>
  <si>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</si>
  <si>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</si>
  <si>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</si>
  <si>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</si>
  <si>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</si>
  <si>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</si>
  <si>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</si>
  <si>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</si>
  <si>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</si>
  <si>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</si>
  <si>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</si>
  <si>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</si>
  <si>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</si>
  <si>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</si>
  <si>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</si>
  <si>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</si>
  <si>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</si>
  <si>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</si>
  <si>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</si>
  <si>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</si>
  <si>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</si>
  <si>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</si>
  <si>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</si>
  <si>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</si>
  <si>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</si>
  <si>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</si>
  <si>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</si>
  <si>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</si>
  <si>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</si>
  <si>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</si>
  <si>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</si>
  <si>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</si>
  <si>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</si>
  <si>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</si>
  <si>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</si>
  <si>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</si>
  <si>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</si>
  <si>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</si>
  <si>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</si>
  <si>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</si>
  <si>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</si>
  <si>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</si>
  <si>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</si>
  <si>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</si>
  <si>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</si>
  <si>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</si>
  <si>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</si>
  <si>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</si>
  <si>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</si>
  <si>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</si>
  <si>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</si>
  <si>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</si>
  <si>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</si>
  <si>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</si>
  <si>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</si>
  <si>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</si>
  <si>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</si>
  <si>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</si>
  <si>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</si>
  <si>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</si>
  <si>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</si>
  <si>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</si>
  <si>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</si>
  <si>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</si>
  <si>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</si>
  <si>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</si>
  <si>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</si>
  <si>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</si>
  <si>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</si>
  <si>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</si>
  <si>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</si>
  <si>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</si>
  <si>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</si>
  <si>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</si>
  <si>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</si>
  <si>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</si>
  <si>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</si>
  <si>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</si>
  <si>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</si>
  <si>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</si>
  <si>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</si>
  <si>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</si>
  <si>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</si>
  <si>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</si>
  <si>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</si>
  <si>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</si>
  <si>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</si>
  <si>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</si>
  <si>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</si>
  <si>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</si>
  <si>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</si>
  <si>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</si>
  <si>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</si>
  <si>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</si>
  <si>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</si>
  <si>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</si>
  <si>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</si>
  <si>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</si>
  <si>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</si>
  <si>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</si>
  <si>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</si>
  <si>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</si>
  <si>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</si>
  <si>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</si>
  <si>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</si>
  <si>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</si>
  <si>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</si>
  <si>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</si>
  <si>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</si>
  <si>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</si>
  <si>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</si>
  <si>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</si>
  <si>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</si>
  <si>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</si>
  <si>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</si>
  <si>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</si>
  <si>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</si>
  <si>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</si>
  <si>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</si>
  <si>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</si>
  <si>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</si>
  <si>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</si>
  <si>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</si>
  <si>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</si>
  <si>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</si>
  <si>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</si>
  <si>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</si>
  <si>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</si>
  <si>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</si>
  <si>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</si>
  <si>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</si>
  <si>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</si>
  <si>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</si>
  <si>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</si>
  <si>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</si>
  <si>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</si>
  <si>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</si>
  <si>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</si>
  <si>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</si>
  <si>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</si>
  <si>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</si>
  <si>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</si>
  <si>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</si>
  <si>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</si>
  <si>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</si>
  <si>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</si>
  <si>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</si>
  <si>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</si>
  <si>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</si>
  <si>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</si>
  <si>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</si>
  <si>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</si>
  <si>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</si>
  <si>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</si>
  <si>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</si>
  <si>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</si>
  <si>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</si>
  <si>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</si>
  <si>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</si>
  <si>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</si>
  <si>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</si>
  <si>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</si>
  <si>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</si>
  <si>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</si>
  <si>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</si>
  <si>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</si>
  <si>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</si>
  <si>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</si>
  <si>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</si>
  <si>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</si>
  <si>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</si>
  <si>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</si>
  <si>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</si>
  <si>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</si>
  <si>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</si>
  <si>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</si>
  <si>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</si>
  <si>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</si>
  <si>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</si>
  <si>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</si>
  <si>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</si>
  <si>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</si>
  <si>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</si>
  <si>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</si>
  <si>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</si>
  <si>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</si>
  <si>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</si>
  <si>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</si>
  <si>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</si>
  <si>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</si>
  <si>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</si>
  <si>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</si>
  <si>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</si>
  <si>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</si>
  <si>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</si>
  <si>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</si>
  <si>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</si>
  <si>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</si>
  <si>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</si>
  <si>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</si>
  <si>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</si>
  <si>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</si>
  <si>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</si>
  <si>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</si>
  <si>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</si>
  <si>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</si>
  <si>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</si>
  <si>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</si>
  <si>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</si>
  <si>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</si>
  <si>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</si>
  <si>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</si>
  <si>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</si>
  <si>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</si>
  <si>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</si>
  <si>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</si>
  <si>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</si>
  <si>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</si>
  <si>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</si>
  <si>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</si>
  <si>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</si>
  <si>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</si>
  <si>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</si>
  <si>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</si>
  <si>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</si>
  <si>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</si>
  <si>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</si>
  <si>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</si>
  <si>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</si>
  <si>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</si>
  <si>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</si>
  <si>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</si>
  <si>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</si>
  <si>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</si>
  <si>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</si>
  <si>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</si>
  <si>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</si>
  <si>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</si>
  <si>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</si>
  <si>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</si>
  <si>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</si>
  <si>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</si>
  <si>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</si>
  <si>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</si>
  <si>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</si>
  <si>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</si>
  <si>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</si>
  <si>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</si>
  <si>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</si>
  <si>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</si>
  <si>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</si>
  <si>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</si>
  <si>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</si>
  <si>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</si>
  <si>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</si>
  <si>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</si>
  <si>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</si>
  <si>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</si>
  <si>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</si>
  <si>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</si>
  <si>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</si>
  <si>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</si>
  <si>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</si>
  <si>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</si>
  <si>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</si>
  <si>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</si>
  <si>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</si>
  <si>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</si>
  <si>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</si>
  <si>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</si>
  <si>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</si>
  <si>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</si>
  <si>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</si>
  <si>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</si>
  <si>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</si>
  <si>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</si>
  <si>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</si>
  <si>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</si>
  <si>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</si>
  <si>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</si>
  <si>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</si>
  <si>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</si>
  <si>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</si>
  <si>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</si>
  <si>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</si>
  <si>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</si>
  <si>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</si>
  <si>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</si>
  <si>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</si>
  <si>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</si>
  <si>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</si>
  <si>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</si>
  <si>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</si>
  <si>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</si>
  <si>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</si>
  <si>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</si>
  <si>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</si>
  <si>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</si>
  <si>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</si>
  <si>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</si>
  <si>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</si>
  <si>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</si>
  <si>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</si>
  <si>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</si>
  <si>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</si>
  <si>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</si>
  <si>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</si>
  <si>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</si>
  <si>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</si>
  <si>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</si>
  <si>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</si>
  <si>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</si>
  <si>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</si>
  <si>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</si>
  <si>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</si>
  <si>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</si>
  <si>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</si>
  <si>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</si>
  <si>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</si>
  <si>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</si>
  <si>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</si>
  <si>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</si>
  <si>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</si>
  <si>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</si>
  <si>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</si>
  <si>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</si>
  <si>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</si>
  <si>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</si>
  <si>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</si>
  <si>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</si>
  <si>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</si>
  <si>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</si>
  <si>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</si>
  <si>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</si>
  <si>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</si>
  <si>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</si>
  <si>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</si>
  <si>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</si>
  <si>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</si>
  <si>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</si>
  <si>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</si>
  <si>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</si>
  <si>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</si>
  <si>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</si>
  <si>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</si>
  <si>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</si>
  <si>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</si>
  <si>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</si>
  <si>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</si>
  <si>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</si>
  <si>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</si>
  <si>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</si>
  <si>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</si>
  <si>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</si>
  <si>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</si>
  <si>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</si>
  <si>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</si>
  <si>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</si>
  <si>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</si>
  <si>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</si>
  <si>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</si>
  <si>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</si>
  <si>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</si>
  <si>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</si>
  <si>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</si>
  <si>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</si>
  <si>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</si>
  <si>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</si>
  <si>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</si>
  <si>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</si>
  <si>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</si>
  <si>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</si>
  <si>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</si>
  <si>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</si>
  <si>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</si>
  <si>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</si>
  <si>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</si>
  <si>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</si>
  <si>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</si>
  <si>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</si>
  <si>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</si>
  <si>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</si>
  <si>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</si>
  <si>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</si>
  <si>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</si>
  <si>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</si>
  <si>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</si>
  <si>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</si>
  <si>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</si>
  <si>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</si>
  <si>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</si>
  <si>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</si>
  <si>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</si>
  <si>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</si>
  <si>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</si>
  <si>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</si>
  <si>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</si>
  <si>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</si>
  <si>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</si>
  <si>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</si>
  <si>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</si>
  <si>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</si>
  <si>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</si>
  <si>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</si>
  <si>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</si>
  <si>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</si>
  <si>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</si>
  <si>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</si>
  <si>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</si>
  <si>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</si>
  <si>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</si>
  <si>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</si>
  <si>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</si>
  <si>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</si>
  <si>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</si>
  <si>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</si>
  <si>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</si>
  <si>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</si>
  <si>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</si>
  <si>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</si>
  <si>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</si>
  <si>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</si>
  <si>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</si>
  <si>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</si>
  <si>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</si>
  <si>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</si>
  <si>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</si>
  <si>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</si>
  <si>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</si>
  <si>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</si>
  <si>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</si>
  <si>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</si>
  <si>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</si>
  <si>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</si>
  <si>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</si>
  <si>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</si>
  <si>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</si>
  <si>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</si>
  <si>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</si>
  <si>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</si>
  <si>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</si>
  <si>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</si>
  <si>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</si>
  <si>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</si>
  <si>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</si>
  <si>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</si>
  <si>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</si>
  <si>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</si>
  <si>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</si>
  <si>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</si>
  <si>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</si>
  <si>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</si>
  <si>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</si>
  <si>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</si>
  <si>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</si>
  <si>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</si>
  <si>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</si>
  <si>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</si>
  <si>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</si>
  <si>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</si>
  <si>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</si>
  <si>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</si>
  <si>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</si>
  <si>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</si>
  <si>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</si>
  <si>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</si>
  <si>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</si>
  <si>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</si>
  <si>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</si>
  <si>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</si>
  <si>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</si>
  <si>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</si>
  <si>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</si>
  <si>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</si>
  <si>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</si>
  <si>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</si>
  <si>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</si>
  <si>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</si>
  <si>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</si>
  <si>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</si>
  <si>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</si>
  <si>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</si>
  <si>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</si>
  <si>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</si>
  <si>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</si>
  <si>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</si>
  <si>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</si>
  <si>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</si>
  <si>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</si>
  <si>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</si>
  <si>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</si>
  <si>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</si>
  <si>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</si>
  <si>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</si>
  <si>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</si>
  <si>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</si>
  <si>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</si>
  <si>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</si>
  <si>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</si>
  <si>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</si>
  <si>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</si>
  <si>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</si>
  <si>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</si>
  <si>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</si>
  <si>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</si>
  <si>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</si>
  <si>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</si>
  <si>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</si>
  <si>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</si>
  <si>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</si>
  <si>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</si>
  <si>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</si>
  <si>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</si>
  <si>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</si>
  <si>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</si>
  <si>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</si>
  <si>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</si>
  <si>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</si>
  <si>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</si>
  <si>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</si>
  <si>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</si>
  <si>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</si>
  <si>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</si>
  <si>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</si>
  <si>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</si>
  <si>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</si>
  <si>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</si>
  <si>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</si>
  <si>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</si>
  <si>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</si>
  <si>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</si>
  <si>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</si>
  <si>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</si>
  <si>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</si>
  <si>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</si>
  <si>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</si>
  <si>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</si>
  <si>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</si>
  <si>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</si>
  <si>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</si>
  <si>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</si>
  <si>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</si>
  <si>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</si>
  <si>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</si>
  <si>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</si>
  <si>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</si>
  <si>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</si>
  <si>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</si>
  <si>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</si>
  <si>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</si>
  <si>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</si>
  <si>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</si>
  <si>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</si>
  <si>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</si>
  <si>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</si>
  <si>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</si>
  <si>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</si>
  <si>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</si>
  <si>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</si>
  <si>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</si>
  <si>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</si>
  <si>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</si>
  <si>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</si>
  <si>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</si>
  <si>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</si>
  <si>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</si>
  <si>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</si>
  <si>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</si>
  <si>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</si>
  <si>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</si>
  <si>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</si>
  <si>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</si>
  <si>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</si>
  <si>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</si>
  <si>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</si>
  <si>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</si>
  <si>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</si>
  <si>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</si>
  <si>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</si>
  <si>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</si>
  <si>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</si>
  <si>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</si>
  <si>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</si>
  <si>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</si>
  <si>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</si>
  <si>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</si>
  <si>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</si>
  <si>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</si>
  <si>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</si>
  <si>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</si>
  <si>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</si>
  <si>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</si>
  <si>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</si>
  <si>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</si>
  <si>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</si>
  <si>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</si>
  <si>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</si>
  <si>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</si>
  <si>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</si>
  <si>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</si>
  <si>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</si>
  <si>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</si>
  <si>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</si>
  <si>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</si>
  <si>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</si>
  <si>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</si>
  <si>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</si>
  <si>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</si>
  <si>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</si>
  <si>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</si>
  <si>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</si>
  <si>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</si>
  <si>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</si>
  <si>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</si>
  <si>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</si>
  <si>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</si>
  <si>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</si>
  <si>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</si>
  <si>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</si>
  <si>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</si>
  <si>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</si>
  <si>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</si>
  <si>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</si>
  <si>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</si>
  <si>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</si>
  <si>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</si>
  <si>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</si>
  <si>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</si>
  <si>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</si>
  <si>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</si>
  <si>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</si>
  <si>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</si>
  <si>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</si>
  <si>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</si>
  <si>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</si>
  <si>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</si>
  <si>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</si>
  <si>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</si>
  <si>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</si>
  <si>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</si>
  <si>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</si>
  <si>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</si>
  <si>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</si>
  <si>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</si>
  <si>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</si>
  <si>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</si>
  <si>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</si>
  <si>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</si>
  <si>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</si>
  <si>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</si>
  <si>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</si>
  <si>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</si>
  <si>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</si>
  <si>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</si>
  <si>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</si>
  <si>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</si>
  <si>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</si>
  <si>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</si>
  <si>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</si>
  <si>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</si>
  <si>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</si>
  <si>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</si>
  <si>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</si>
  <si>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</si>
  <si>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</si>
  <si>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</si>
  <si>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</si>
  <si>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</si>
  <si>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</si>
  <si>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</si>
  <si>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</si>
  <si>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</si>
  <si>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</si>
  <si>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</si>
  <si>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</si>
  <si>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</si>
  <si>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</si>
  <si>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</si>
  <si>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</si>
  <si>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</si>
  <si>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</si>
  <si>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</si>
  <si>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</si>
  <si>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</si>
  <si>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</si>
  <si>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</si>
  <si>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</si>
  <si>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</si>
  <si>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</si>
  <si>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</si>
  <si>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</si>
  <si>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</si>
  <si>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</si>
  <si>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</si>
  <si>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</si>
  <si>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</si>
  <si>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</si>
  <si>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</si>
  <si>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</si>
  <si>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</si>
  <si>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</si>
  <si>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</si>
  <si>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</si>
  <si>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</si>
  <si>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</si>
  <si>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</si>
  <si>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</si>
  <si>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</si>
  <si>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</si>
  <si>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</si>
  <si>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</si>
  <si>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</si>
  <si>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</si>
  <si>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</si>
  <si>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</si>
  <si>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</si>
  <si>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</si>
  <si>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</si>
  <si>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</si>
  <si>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</si>
  <si>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</si>
  <si>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</si>
  <si>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</si>
  <si>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</si>
  <si>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</si>
  <si>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</si>
  <si>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</si>
  <si>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</si>
  <si>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</si>
  <si>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</si>
  <si>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</si>
  <si>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</si>
  <si>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</si>
  <si>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</si>
  <si>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</si>
  <si>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</si>
  <si>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</si>
  <si>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</si>
  <si>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</si>
  <si>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</si>
  <si>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</si>
  <si>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</si>
  <si>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</si>
  <si>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</si>
  <si>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</si>
  <si>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</si>
  <si>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</si>
  <si>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</si>
  <si>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</si>
  <si>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</si>
  <si>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</si>
  <si>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</si>
  <si>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</si>
  <si>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</si>
  <si>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</si>
  <si>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</si>
  <si>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</si>
  <si>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</si>
  <si>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</si>
  <si>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</si>
  <si>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</si>
  <si>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</si>
  <si>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</si>
  <si>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</si>
  <si>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</si>
  <si>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</si>
  <si>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</si>
  <si>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</si>
  <si>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</si>
  <si>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</si>
  <si>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</si>
  <si>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</si>
  <si>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</si>
  <si>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</si>
  <si>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</si>
  <si>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</si>
  <si>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</si>
  <si>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</si>
  <si>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</si>
  <si>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</si>
  <si>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</si>
  <si>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</si>
  <si>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</si>
  <si>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</si>
  <si>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</si>
  <si>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</si>
  <si>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</si>
  <si>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</si>
  <si>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</si>
  <si>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</si>
  <si>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</si>
  <si>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</si>
  <si>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</si>
  <si>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</si>
  <si>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</si>
  <si>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</si>
  <si>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</si>
  <si>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</si>
  <si>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</si>
  <si>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</si>
  <si>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</si>
  <si>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</si>
  <si>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</si>
  <si>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</si>
  <si>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</si>
  <si>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</si>
  <si>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</si>
  <si>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</si>
  <si>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</si>
  <si>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</si>
  <si>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</si>
  <si>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</si>
  <si>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</si>
  <si>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</si>
  <si>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</si>
  <si>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</si>
  <si>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</si>
  <si>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</si>
  <si>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</si>
  <si>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</si>
  <si>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</si>
  <si>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</si>
  <si>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</si>
  <si>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</si>
  <si>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</si>
  <si>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</si>
  <si>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</si>
  <si>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</si>
  <si>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</si>
  <si>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</si>
  <si>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</si>
  <si>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</si>
  <si>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</si>
  <si>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</si>
  <si>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</si>
  <si>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</si>
  <si>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</si>
  <si>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</si>
  <si>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</si>
  <si>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</si>
  <si>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</si>
  <si>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</si>
  <si>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</si>
  <si>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</si>
  <si>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</si>
  <si>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</si>
  <si>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</si>
  <si>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</si>
  <si>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</si>
  <si>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</si>
  <si>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</si>
  <si>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</si>
  <si>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</si>
  <si>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</si>
  <si>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</si>
  <si>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</si>
  <si>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</si>
  <si>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</si>
  <si>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</si>
  <si>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</si>
  <si>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</si>
  <si>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</si>
  <si>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</si>
  <si>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</si>
  <si>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</si>
  <si>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</si>
  <si>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</si>
  <si>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</si>
  <si>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</si>
  <si>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</si>
  <si>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</si>
  <si>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</si>
  <si>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</si>
  <si>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</si>
  <si>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</si>
  <si>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</si>
  <si>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</si>
  <si>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</si>
  <si>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</si>
  <si>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</si>
  <si>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</si>
  <si>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</si>
  <si>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</si>
  <si>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</si>
  <si>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</si>
  <si>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</si>
  <si>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</si>
  <si>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</si>
  <si>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</si>
  <si>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</si>
  <si>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</si>
  <si>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</si>
  <si>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</si>
  <si>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</si>
  <si>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</si>
  <si>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</si>
  <si>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</si>
  <si>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</si>
  <si>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</si>
  <si>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</si>
  <si>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</si>
  <si>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</si>
  <si>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</si>
  <si>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</si>
  <si>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</si>
  <si>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</si>
  <si>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</si>
  <si>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</si>
  <si>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</si>
  <si>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</si>
  <si>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</si>
  <si>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</si>
  <si>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</si>
  <si>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</si>
  <si>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</si>
  <si>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</si>
  <si>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</si>
  <si>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</si>
  <si>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</si>
  <si>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</si>
  <si>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</si>
  <si>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</si>
  <si>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</si>
  <si>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</si>
  <si>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</si>
  <si>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</si>
  <si>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</si>
  <si>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</si>
  <si>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</si>
  <si>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</si>
  <si>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</si>
  <si>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</si>
  <si>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</si>
  <si>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</si>
  <si>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</si>
  <si>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</si>
  <si>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</si>
  <si>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</si>
  <si>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</si>
  <si>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</si>
  <si>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</si>
  <si>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</si>
  <si>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</si>
  <si>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</si>
  <si>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</si>
  <si>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</si>
  <si>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</si>
  <si>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</si>
  <si>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</si>
  <si>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</si>
  <si>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</si>
  <si>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</si>
  <si>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</si>
  <si>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</si>
  <si>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</si>
  <si>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</si>
  <si>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</si>
  <si>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</si>
  <si>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</si>
  <si>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</si>
  <si>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</si>
  <si>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</si>
  <si>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</si>
  <si>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</si>
  <si>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</si>
  <si>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</si>
  <si>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</si>
  <si>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</si>
  <si>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</si>
  <si>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</si>
  <si>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</si>
  <si>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</si>
  <si>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</si>
  <si>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</si>
  <si>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</si>
  <si>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</si>
  <si>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</si>
  <si>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</si>
  <si>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</si>
  <si>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</si>
  <si>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</si>
  <si>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</si>
  <si>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</si>
  <si>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</si>
  <si>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</si>
  <si>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</si>
  <si>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</si>
  <si>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</si>
  <si>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</si>
  <si>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</si>
  <si>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</si>
  <si>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</si>
  <si>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</si>
  <si>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</si>
  <si>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</si>
  <si>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</si>
  <si>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</si>
  <si>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</si>
  <si>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</si>
  <si>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</si>
  <si>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</si>
  <si>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</si>
  <si>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</si>
  <si>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</si>
  <si>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</si>
  <si>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</si>
  <si>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</si>
  <si>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</si>
  <si>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</si>
  <si>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</si>
  <si>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</si>
  <si>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</si>
  <si>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</si>
  <si>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</si>
  <si>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</si>
  <si>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</si>
  <si>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</si>
  <si>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</si>
  <si>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</si>
  <si>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</si>
  <si>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</si>
  <si>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</si>
  <si>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</si>
  <si>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</si>
  <si>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</si>
  <si>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</si>
  <si>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</si>
  <si>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</si>
  <si>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</si>
  <si>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</si>
  <si>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</si>
  <si>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</si>
  <si>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</si>
  <si>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</si>
  <si>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</si>
  <si>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</si>
  <si>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</si>
  <si>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</si>
  <si>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</si>
  <si>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</si>
  <si>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</si>
  <si>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</si>
  <si>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</si>
  <si>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</si>
  <si>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</si>
  <si>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</si>
  <si>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</si>
  <si>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</si>
  <si>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</si>
  <si>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</si>
  <si>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</si>
  <si>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</si>
  <si>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</si>
  <si>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</si>
  <si>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</si>
  <si>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</si>
  <si>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</si>
  <si>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</si>
  <si>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</si>
  <si>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</si>
  <si>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</si>
  <si>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</si>
  <si>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</si>
  <si>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</si>
  <si>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</si>
  <si>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</si>
  <si>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</si>
  <si>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</si>
  <si>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</si>
  <si>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</si>
  <si>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</si>
  <si>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</si>
  <si>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</si>
  <si>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</si>
  <si>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</si>
  <si>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</si>
  <si>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</si>
  <si>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</si>
  <si>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</si>
  <si>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</si>
  <si>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</si>
  <si>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</si>
  <si>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</si>
  <si>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</si>
  <si>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</si>
  <si>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</si>
  <si>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</si>
  <si>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</si>
  <si>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</si>
  <si>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</si>
  <si>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</si>
  <si>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</si>
  <si>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</si>
  <si>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</si>
  <si>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</si>
  <si>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</si>
  <si>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</si>
  <si>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</si>
  <si>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</si>
  <si>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</si>
  <si>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</si>
  <si>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</si>
  <si>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</si>
  <si>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</si>
  <si>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</si>
  <si>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</si>
  <si>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</si>
  <si>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</si>
  <si>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</si>
  <si>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</si>
  <si>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</si>
  <si>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</si>
  <si>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</si>
  <si>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</si>
  <si>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</si>
  <si>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</si>
  <si>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</si>
  <si>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</si>
  <si>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</si>
  <si>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</si>
  <si>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</si>
  <si>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</si>
  <si>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</si>
  <si>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</si>
  <si>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</si>
  <si>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</si>
  <si>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</si>
  <si>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</si>
  <si>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</si>
  <si>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</si>
  <si>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</si>
  <si>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</si>
  <si>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</si>
  <si>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</si>
  <si>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</si>
  <si>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</si>
  <si>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</si>
  <si>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</si>
  <si>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</si>
  <si>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</si>
  <si>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</si>
  <si>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</si>
  <si>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</si>
  <si>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</si>
  <si>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</si>
  <si>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</si>
  <si>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</si>
  <si>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</si>
  <si>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</si>
  <si>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</si>
  <si>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</si>
  <si>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</si>
  <si>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</si>
  <si>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</si>
  <si>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</si>
  <si>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</si>
  <si>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</si>
  <si>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</si>
  <si>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</si>
  <si>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</si>
  <si>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</si>
  <si>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</si>
  <si>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</si>
  <si>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</si>
  <si>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</si>
  <si>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</si>
  <si>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</si>
  <si>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</si>
  <si>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</si>
  <si>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</si>
  <si>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</si>
  <si>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</si>
  <si>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</si>
  <si>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</si>
  <si>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</si>
  <si>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</si>
  <si>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</si>
  <si>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</si>
  <si>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</si>
  <si>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</si>
  <si>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</si>
  <si>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</si>
  <si>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</si>
  <si>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</si>
  <si>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</si>
  <si>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</si>
  <si>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</si>
  <si>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</si>
  <si>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</si>
  <si>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</si>
  <si>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</si>
  <si>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</si>
  <si>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</si>
  <si>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</si>
  <si>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</si>
  <si>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</si>
  <si>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</si>
  <si>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</si>
  <si>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</si>
  <si>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</si>
  <si>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</si>
  <si>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</si>
  <si>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</si>
  <si>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</si>
  <si>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</si>
  <si>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</si>
  <si>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</si>
  <si>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</si>
  <si>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</si>
  <si>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</si>
  <si>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</si>
  <si>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</si>
  <si>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</si>
  <si>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</si>
  <si>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</si>
  <si>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</si>
  <si>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</si>
  <si>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</si>
  <si>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</si>
  <si>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</si>
  <si>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</si>
  <si>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</si>
  <si>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</si>
  <si>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</si>
  <si>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</si>
  <si>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</si>
  <si>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</si>
  <si>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</si>
  <si>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</si>
  <si>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</si>
  <si>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</si>
  <si>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</si>
  <si>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</si>
  <si>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</si>
  <si>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</si>
  <si>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</si>
  <si>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</si>
  <si>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</si>
  <si>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</si>
  <si>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</si>
  <si>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</si>
  <si>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</si>
  <si>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</si>
  <si>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</si>
  <si>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</si>
  <si>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</si>
  <si>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</si>
  <si>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</si>
  <si>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</si>
  <si>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</si>
  <si>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</si>
  <si>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</si>
  <si>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</si>
  <si>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</si>
  <si>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</si>
  <si>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</si>
  <si>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</si>
  <si>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</si>
  <si>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</si>
  <si>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</si>
  <si>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</si>
  <si>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</si>
  <si>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</si>
  <si>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</si>
  <si>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</si>
  <si>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</si>
  <si>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</si>
  <si>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</si>
  <si>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</si>
  <si>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</si>
  <si>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</si>
  <si>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</si>
  <si>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</si>
  <si>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</si>
  <si>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</si>
  <si>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</si>
  <si>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</si>
  <si>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</si>
  <si>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</si>
  <si>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</si>
  <si>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</si>
  <si>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</si>
  <si>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</si>
  <si>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</si>
  <si>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</si>
  <si>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</si>
  <si>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</si>
  <si>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</si>
  <si>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</si>
  <si>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</si>
  <si>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</si>
  <si>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</si>
  <si>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</si>
  <si>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</si>
  <si>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</si>
  <si>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</si>
  <si>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</si>
  <si>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</si>
  <si>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</si>
  <si>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</si>
  <si>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</si>
  <si>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</si>
  <si>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</si>
  <si>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</si>
  <si>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</si>
  <si>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</si>
  <si>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</si>
  <si>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</si>
  <si>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</si>
  <si>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</si>
  <si>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</si>
  <si>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</si>
  <si>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</si>
  <si>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</si>
  <si>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</si>
  <si>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</si>
  <si>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</si>
  <si>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</si>
  <si>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</si>
  <si>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</si>
  <si>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</si>
  <si>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</si>
  <si>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</si>
  <si>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</si>
  <si>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</si>
  <si>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</si>
  <si>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</si>
  <si>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</si>
  <si>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</si>
  <si>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</si>
  <si>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</si>
  <si>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</si>
  <si>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</si>
  <si>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</si>
  <si>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</si>
  <si>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</si>
  <si>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</si>
  <si>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</si>
  <si>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</si>
  <si>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</si>
  <si>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</si>
  <si>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</si>
  <si>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</si>
  <si>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</si>
  <si>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</si>
  <si>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</si>
  <si>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</si>
  <si>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</si>
  <si>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</si>
  <si>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</si>
  <si>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</si>
  <si>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</si>
  <si>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</si>
  <si>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</si>
  <si>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</si>
  <si>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</si>
  <si>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</si>
  <si>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</si>
  <si>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</si>
  <si>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</si>
  <si>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</si>
  <si>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</si>
  <si>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</si>
  <si>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</si>
  <si>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</si>
  <si>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</si>
  <si>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</si>
  <si>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</si>
  <si>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</si>
  <si>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</si>
  <si>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</si>
  <si>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</si>
  <si>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</si>
  <si>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</si>
  <si>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</si>
  <si>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</si>
  <si>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</si>
  <si>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</si>
  <si>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</si>
  <si>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</si>
  <si>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</si>
  <si>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</si>
  <si>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</si>
  <si>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</si>
  <si>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</si>
  <si>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</si>
  <si>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</si>
  <si>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</si>
  <si>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</si>
  <si>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</si>
  <si>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</si>
  <si>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</si>
  <si>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</si>
  <si>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</si>
  <si>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</si>
  <si>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</si>
  <si>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</si>
  <si>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</si>
  <si>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</si>
  <si>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</si>
  <si>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</si>
  <si>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</si>
  <si>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</si>
  <si>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</si>
  <si>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</si>
  <si>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</si>
  <si>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</si>
  <si>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</si>
  <si>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</si>
  <si>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</si>
  <si>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</si>
  <si>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</si>
  <si>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</si>
  <si>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</si>
  <si>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</si>
  <si>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</si>
  <si>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</si>
  <si>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</si>
  <si>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</si>
  <si>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</si>
  <si>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</si>
  <si>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</si>
  <si>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</si>
  <si>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</si>
  <si>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</si>
  <si>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</si>
  <si>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</si>
  <si>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</si>
  <si>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</si>
  <si>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</si>
  <si>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</si>
  <si>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</si>
  <si>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</si>
  <si>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</si>
  <si>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</si>
  <si>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</si>
  <si>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</si>
  <si>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</si>
  <si>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</si>
  <si>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</si>
  <si>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</si>
  <si>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</si>
  <si>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</si>
  <si>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</si>
  <si>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</si>
  <si>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</si>
  <si>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</si>
  <si>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</si>
  <si>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</si>
  <si>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</si>
  <si>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</si>
  <si>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</si>
  <si>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</si>
  <si>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</si>
  <si>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</si>
  <si>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</si>
  <si>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</si>
  <si>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</si>
  <si>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</si>
  <si>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</si>
  <si>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</si>
  <si>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</si>
  <si>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</si>
  <si>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</si>
  <si>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</si>
  <si>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</si>
  <si>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</si>
  <si>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</si>
  <si>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</si>
  <si>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</si>
  <si>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</si>
  <si>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</si>
  <si>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</si>
  <si>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</si>
  <si>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</si>
  <si>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</si>
  <si>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</si>
  <si>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</si>
  <si>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</si>
  <si>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</si>
  <si>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</si>
  <si>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</si>
  <si>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</si>
  <si>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</si>
  <si>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</si>
  <si>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</si>
  <si>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</si>
  <si>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</si>
  <si>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</si>
  <si>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</si>
  <si>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</si>
  <si>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</si>
  <si>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</si>
  <si>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</si>
  <si>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</si>
  <si>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</si>
  <si>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</si>
  <si>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</si>
  <si>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</si>
  <si>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</si>
  <si>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</si>
  <si>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</si>
  <si>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</si>
  <si>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</si>
  <si>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</si>
  <si>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</si>
  <si>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</si>
  <si>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</si>
  <si>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</si>
  <si>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</si>
  <si>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</si>
  <si>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</si>
  <si>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</si>
  <si>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</si>
  <si>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</si>
  <si>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</si>
  <si>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</si>
  <si>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</si>
  <si>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</si>
  <si>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</si>
  <si>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</si>
  <si>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</si>
  <si>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</si>
  <si>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</si>
  <si>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</si>
  <si>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</si>
  <si>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</si>
  <si>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</si>
  <si>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</si>
  <si>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</si>
  <si>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</si>
  <si>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</si>
  <si>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</si>
  <si>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</si>
  <si>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</si>
  <si>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</si>
  <si>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</si>
  <si>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</si>
  <si>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</si>
  <si>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</si>
  <si>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</si>
  <si>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</si>
  <si>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</si>
  <si>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</si>
  <si>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</si>
  <si>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</si>
  <si>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</si>
  <si>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</si>
  <si>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</si>
  <si>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</si>
  <si>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</si>
  <si>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</si>
  <si>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</si>
  <si>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</si>
  <si>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</si>
  <si>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</si>
  <si>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</si>
  <si>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</si>
  <si>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</si>
  <si>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</si>
  <si>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</si>
  <si>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</si>
  <si>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</si>
  <si>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</si>
  <si>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</si>
  <si>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</si>
  <si>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</si>
  <si>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</si>
  <si>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</si>
  <si>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</si>
  <si>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</si>
  <si>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</si>
  <si>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</si>
  <si>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</si>
  <si>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</si>
  <si>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</si>
  <si>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</si>
  <si>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</si>
  <si>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</si>
  <si>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</si>
  <si>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</si>
  <si>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</si>
  <si>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</si>
  <si>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</si>
  <si>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</si>
  <si>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</si>
  <si>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</si>
  <si>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</si>
  <si>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</si>
  <si>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</si>
  <si>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</si>
  <si>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</si>
  <si>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</si>
  <si>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</si>
  <si>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</si>
  <si>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</si>
  <si>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</si>
  <si>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</si>
  <si>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</si>
  <si>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</si>
  <si>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</si>
  <si>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</si>
  <si>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</si>
  <si>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</si>
  <si>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</si>
  <si>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</si>
  <si>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</si>
  <si>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</si>
  <si>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</si>
  <si>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</si>
  <si>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</si>
  <si>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</si>
  <si>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</si>
  <si>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</si>
  <si>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</si>
  <si>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</si>
  <si>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</si>
  <si>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</si>
  <si>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</si>
  <si>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</si>
  <si>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</si>
  <si>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</si>
  <si>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</si>
  <si>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</si>
  <si>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</si>
  <si>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</si>
  <si>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</si>
  <si>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</si>
  <si>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</si>
  <si>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</si>
  <si>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</si>
  <si>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</si>
  <si>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</si>
  <si>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</si>
  <si>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</si>
  <si>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</si>
  <si>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</si>
  <si>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</si>
  <si>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</si>
  <si>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</si>
  <si>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</si>
  <si>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</si>
  <si>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</si>
  <si>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</si>
  <si>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</si>
  <si>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</si>
  <si>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</si>
  <si>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</si>
  <si>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</si>
  <si>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</si>
  <si>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</si>
  <si>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</si>
  <si>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</si>
  <si>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</si>
  <si>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</si>
  <si>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</si>
  <si>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</si>
  <si>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</si>
  <si>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</si>
  <si>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</si>
  <si>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</si>
  <si>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</si>
  <si>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</si>
  <si>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</si>
  <si>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</si>
  <si>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</si>
  <si>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</si>
  <si>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</si>
  <si>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</si>
  <si>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</si>
  <si>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</si>
  <si>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</si>
  <si>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</si>
  <si>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</si>
  <si>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</si>
  <si>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</si>
  <si>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</si>
  <si>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</si>
  <si>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</si>
  <si>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</si>
  <si>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</si>
  <si>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</si>
  <si>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</si>
  <si>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</si>
  <si>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</si>
  <si>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</si>
  <si>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</si>
  <si>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</si>
  <si>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</si>
  <si>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</si>
  <si>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</si>
  <si>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</si>
  <si>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</si>
  <si>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</si>
  <si>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</si>
  <si>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</si>
  <si>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</si>
  <si>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</si>
  <si>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</si>
  <si>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</si>
  <si>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</si>
  <si>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</si>
  <si>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</si>
  <si>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</si>
  <si>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</si>
  <si>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</si>
  <si>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</si>
  <si>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</si>
  <si>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</si>
  <si>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</si>
  <si>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</si>
  <si>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</si>
  <si>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</si>
  <si>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</si>
  <si>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</si>
  <si>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</si>
  <si>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</si>
  <si>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</si>
  <si>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</si>
  <si>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</si>
  <si>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</si>
  <si>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</si>
  <si>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</si>
  <si>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</si>
  <si>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</si>
  <si>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</si>
  <si>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</si>
  <si>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</si>
  <si>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</si>
  <si>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</si>
  <si>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</si>
  <si>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</si>
  <si>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</si>
  <si>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</si>
  <si>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</si>
  <si>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</si>
  <si>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</si>
  <si>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</si>
  <si>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</si>
  <si>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</si>
  <si>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</si>
  <si>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</si>
  <si>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</si>
  <si>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</si>
  <si>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</si>
  <si>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</si>
  <si>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</si>
  <si>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</si>
  <si>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</si>
  <si>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</si>
  <si>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</si>
  <si>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</si>
  <si>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</si>
  <si>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</si>
  <si>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</si>
  <si>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</si>
  <si>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</si>
  <si>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</si>
  <si>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</si>
  <si>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</si>
  <si>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</si>
  <si>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</si>
  <si>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</si>
  <si>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</si>
  <si>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</si>
  <si>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</si>
  <si>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</si>
  <si>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</si>
  <si>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</si>
  <si>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</si>
  <si>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</si>
  <si>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</si>
  <si>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</si>
  <si>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</si>
  <si>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</si>
  <si>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</si>
  <si>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</si>
  <si>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</si>
  <si>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</si>
  <si>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</si>
  <si>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</si>
  <si>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</si>
  <si>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</si>
  <si>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</si>
  <si>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</si>
  <si>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</si>
  <si>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</si>
  <si>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</si>
  <si>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</si>
  <si>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</si>
  <si>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</si>
  <si>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</si>
  <si>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</si>
  <si>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</si>
  <si>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</si>
  <si>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</si>
  <si>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</si>
  <si>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</si>
  <si>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</si>
  <si>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</si>
  <si>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</si>
  <si>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</si>
  <si>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</si>
  <si>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</si>
  <si>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</si>
  <si>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</si>
  <si>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</si>
  <si>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</si>
  <si>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</si>
  <si>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</si>
  <si>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</si>
  <si>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</si>
  <si>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</si>
  <si>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</si>
  <si>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</si>
  <si>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</si>
  <si>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</si>
  <si>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</si>
  <si>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</si>
  <si>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</si>
  <si>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</si>
  <si>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</si>
  <si>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</si>
  <si>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</si>
  <si>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</si>
  <si>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</si>
  <si>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</si>
  <si>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</si>
  <si>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</si>
  <si>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</si>
  <si>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</si>
  <si>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</si>
  <si>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</si>
  <si>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</si>
  <si>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</si>
  <si>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</si>
  <si>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</si>
  <si>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</si>
  <si>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</si>
  <si>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</si>
  <si>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</si>
  <si>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</si>
  <si>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</si>
  <si>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</si>
  <si>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</si>
  <si>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</si>
  <si>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</si>
  <si>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</si>
  <si>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</si>
  <si>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</si>
  <si>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</si>
  <si>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</si>
  <si>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</si>
  <si>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</si>
  <si>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</si>
  <si>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</si>
  <si>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</si>
  <si>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</si>
  <si>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</si>
  <si>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</si>
  <si>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</si>
  <si>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</si>
  <si>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</si>
  <si>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</si>
  <si>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</si>
  <si>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</si>
  <si>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</si>
  <si>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</si>
  <si>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</si>
  <si>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</si>
  <si>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</si>
  <si>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</si>
  <si>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</si>
  <si>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</si>
  <si>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</si>
  <si>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</si>
  <si>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</si>
  <si>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</si>
  <si>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</si>
  <si>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</si>
  <si>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</si>
  <si>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</si>
  <si>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</si>
  <si>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</si>
  <si>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</si>
  <si>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</si>
  <si>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</si>
  <si>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</si>
  <si>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</si>
  <si>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</si>
  <si>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</si>
  <si>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</si>
  <si>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</si>
  <si>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</si>
  <si>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</si>
  <si>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</si>
  <si>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</si>
  <si>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</si>
  <si>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</si>
  <si>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</si>
  <si>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</si>
  <si>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</si>
  <si>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</si>
  <si>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</si>
  <si>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</si>
  <si>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</si>
  <si>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</si>
  <si>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</si>
  <si>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</si>
  <si>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</si>
  <si>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</si>
  <si>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</si>
  <si>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</si>
  <si>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</si>
  <si>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</si>
  <si>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</si>
  <si>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</si>
  <si>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</si>
  <si>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</si>
  <si>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</si>
  <si>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</si>
  <si>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</si>
  <si>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</si>
  <si>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</si>
  <si>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</si>
  <si>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</si>
  <si>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</si>
  <si>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</si>
  <si>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</si>
  <si>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</si>
  <si>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</si>
  <si>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</si>
  <si>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</si>
  <si>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</si>
  <si>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</si>
  <si>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</si>
  <si>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</si>
  <si>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</si>
  <si>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</si>
  <si>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</si>
  <si>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</si>
  <si>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</si>
  <si>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</si>
  <si>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</si>
  <si>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</si>
  <si>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</si>
  <si>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</si>
  <si>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</si>
  <si>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</si>
  <si>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</si>
  <si>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</si>
  <si>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</si>
  <si>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</si>
  <si>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</si>
  <si>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</si>
  <si>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</si>
  <si>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</si>
  <si>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</si>
  <si>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</si>
  <si>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</si>
  <si>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</si>
  <si>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</si>
  <si>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</si>
  <si>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</si>
  <si>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</si>
  <si>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</si>
  <si>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</si>
  <si>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</si>
  <si>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</si>
  <si>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</si>
  <si>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</si>
  <si>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</si>
  <si>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</si>
  <si>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</si>
  <si>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</si>
  <si>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</si>
  <si>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</si>
  <si>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</si>
  <si>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</si>
  <si>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</si>
  <si>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</si>
  <si>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</si>
  <si>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</si>
  <si>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</si>
  <si>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</si>
  <si>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</si>
  <si>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</si>
  <si>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</si>
  <si>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</si>
  <si>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</si>
  <si>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</si>
  <si>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</si>
  <si>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</si>
  <si>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</si>
  <si>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</si>
  <si>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</si>
  <si>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</si>
  <si>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</si>
  <si>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</si>
  <si>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</si>
  <si>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</si>
  <si>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</si>
  <si>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</si>
  <si>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</si>
  <si>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</si>
  <si>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</si>
  <si>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</si>
  <si>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</si>
  <si>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</si>
  <si>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</si>
  <si>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</si>
  <si>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</si>
  <si>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</si>
  <si>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</si>
  <si>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</si>
  <si>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</si>
  <si>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</si>
  <si>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</si>
  <si>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</si>
  <si>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</si>
  <si>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</si>
  <si>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</si>
  <si>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</si>
  <si>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</si>
  <si>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</si>
  <si>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</si>
  <si>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</si>
  <si>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</si>
  <si>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</si>
  <si>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</si>
  <si>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</si>
  <si>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</si>
  <si>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</si>
  <si>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</si>
  <si>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</si>
  <si>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</si>
  <si>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</si>
  <si>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</si>
  <si>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</si>
  <si>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</si>
  <si>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</si>
  <si>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</si>
  <si>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</si>
  <si>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</si>
  <si>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</si>
  <si>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</si>
  <si>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</si>
  <si>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</si>
  <si>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</si>
  <si>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</si>
  <si>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</si>
  <si>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</si>
  <si>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</si>
  <si>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</si>
  <si>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</si>
  <si>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</si>
  <si>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</si>
  <si>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</si>
  <si>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</si>
  <si>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</si>
  <si>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</si>
  <si>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</si>
  <si>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</si>
  <si>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</si>
  <si>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</si>
  <si>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</si>
  <si>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</si>
  <si>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</si>
  <si>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</si>
  <si>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</si>
  <si>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</si>
  <si>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</si>
  <si>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</si>
  <si>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</si>
  <si>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</si>
  <si>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</si>
  <si>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</si>
  <si>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</si>
  <si>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</si>
  <si>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</si>
  <si>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</si>
  <si>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</si>
  <si>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</si>
  <si>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</si>
  <si>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</si>
  <si>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</si>
  <si>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</si>
  <si>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</si>
  <si>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</si>
  <si>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</si>
  <si>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</si>
  <si>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</si>
  <si>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</si>
  <si>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</si>
  <si>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</si>
  <si>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</si>
  <si>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</si>
  <si>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</si>
  <si>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</si>
  <si>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</si>
  <si>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</si>
  <si>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</si>
  <si>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</si>
  <si>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</si>
  <si>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</si>
  <si>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</si>
  <si>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</si>
  <si>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</si>
  <si>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</si>
  <si>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</si>
  <si>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</si>
  <si>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</si>
  <si>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</si>
  <si>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</si>
  <si>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</si>
  <si>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</si>
  <si>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</si>
  <si>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</si>
  <si>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</si>
  <si>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</si>
  <si>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</si>
  <si>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</si>
  <si>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</si>
  <si>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</si>
  <si>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</si>
  <si>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</si>
  <si>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</si>
  <si>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</si>
  <si>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</si>
  <si>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</si>
  <si>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</si>
  <si>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</si>
  <si>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</si>
  <si>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</si>
  <si>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</si>
  <si>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</si>
  <si>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</si>
  <si>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</si>
  <si>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</si>
  <si>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</si>
  <si>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</si>
  <si>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</si>
  <si>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</si>
  <si>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</si>
  <si>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</si>
  <si>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</si>
  <si>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</si>
  <si>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</si>
  <si>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</si>
  <si>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</si>
  <si>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</si>
  <si>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</si>
  <si>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</si>
  <si>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</si>
  <si>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</si>
  <si>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</si>
  <si>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</si>
  <si>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</si>
  <si>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</si>
  <si>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</si>
  <si>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</si>
  <si>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</si>
  <si>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</si>
  <si>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</si>
  <si>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</si>
  <si>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</si>
  <si>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</si>
  <si>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</si>
  <si>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</si>
  <si>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</si>
  <si>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</si>
  <si>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</si>
  <si>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</si>
  <si>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</si>
  <si>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</si>
  <si>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</si>
  <si>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</si>
  <si>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</si>
  <si>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</si>
  <si>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</si>
  <si>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</si>
  <si>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</si>
  <si>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</si>
  <si>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</si>
  <si>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</si>
  <si>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</si>
  <si>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</si>
  <si>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</si>
  <si>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</si>
  <si>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</si>
  <si>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</si>
  <si>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</si>
  <si>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</si>
  <si>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</si>
  <si>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</si>
  <si>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</si>
  <si>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</si>
  <si>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</si>
  <si>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</si>
  <si>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</si>
  <si>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</si>
  <si>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</si>
  <si>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</si>
  <si>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</si>
  <si>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</si>
  <si>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</si>
  <si>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</si>
  <si>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</si>
  <si>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</si>
  <si>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</si>
  <si>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</si>
  <si>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</si>
  <si>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</si>
  <si>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</si>
  <si>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</si>
  <si>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</si>
  <si>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</si>
  <si>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</si>
  <si>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</si>
  <si>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</si>
  <si>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</si>
  <si>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</si>
  <si>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</si>
  <si>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</si>
  <si>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</si>
  <si>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</si>
  <si>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</si>
  <si>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</si>
  <si>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</si>
  <si>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</si>
  <si>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</si>
  <si>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</si>
  <si>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</si>
  <si>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</si>
  <si>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</si>
  <si>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</si>
  <si>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</si>
  <si>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</si>
  <si>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</si>
  <si>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</si>
  <si>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</si>
  <si>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</si>
  <si>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</si>
  <si>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</si>
  <si>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</si>
  <si>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</si>
  <si>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</si>
  <si>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</si>
  <si>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</si>
  <si>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</si>
  <si>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</si>
  <si>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</si>
  <si>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</si>
  <si>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</si>
  <si>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</si>
  <si>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</si>
  <si>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</si>
  <si>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</si>
  <si>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</si>
  <si>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</si>
  <si>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</si>
  <si>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</si>
  <si>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</si>
  <si>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</si>
  <si>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</si>
  <si>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</si>
  <si>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</si>
  <si>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</si>
  <si>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</si>
  <si>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</si>
  <si>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</si>
  <si>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</si>
  <si>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</si>
  <si>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</si>
  <si>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</si>
  <si>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</si>
  <si>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</si>
  <si>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</si>
  <si>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</si>
  <si>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</si>
  <si>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</si>
  <si>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</si>
  <si>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</si>
  <si>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</si>
  <si>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</si>
  <si>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</si>
  <si>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</si>
  <si>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</si>
  <si>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</si>
  <si>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</si>
  <si>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</si>
  <si>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</si>
  <si>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</si>
  <si>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</si>
  <si>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</si>
  <si>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</si>
  <si>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</si>
  <si>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</si>
  <si>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</si>
  <si>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</si>
  <si>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</si>
  <si>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</si>
  <si>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</si>
  <si>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</si>
  <si>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</si>
  <si>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</si>
  <si>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</si>
  <si>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</si>
  <si>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</si>
  <si>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</si>
  <si>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</si>
  <si>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</si>
  <si>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</si>
  <si>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</si>
  <si>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</si>
  <si>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</si>
  <si>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</si>
  <si>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</si>
  <si>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</si>
  <si>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</si>
  <si>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</si>
  <si>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</si>
  <si>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</si>
  <si>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</si>
  <si>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</si>
  <si>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</si>
  <si>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</si>
  <si>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</si>
  <si>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</si>
  <si>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</si>
  <si>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</si>
  <si>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</si>
  <si>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</si>
  <si>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</si>
  <si>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</si>
  <si>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</si>
  <si>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</si>
  <si>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</si>
  <si>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</si>
  <si>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</si>
  <si>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</si>
  <si>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</si>
  <si>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</si>
  <si>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</si>
  <si>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</si>
  <si>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</si>
  <si>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</si>
  <si>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</si>
  <si>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</si>
  <si>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</si>
  <si>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</si>
  <si>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</si>
  <si>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</si>
  <si>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</si>
  <si>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</si>
  <si>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</si>
  <si>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</si>
  <si>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</si>
  <si>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</si>
  <si>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</si>
  <si>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</si>
  <si>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</si>
  <si>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</si>
  <si>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</si>
  <si>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</si>
  <si>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</si>
  <si>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</si>
  <si>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</si>
  <si>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</si>
  <si>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</si>
  <si>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</si>
  <si>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</si>
  <si>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</si>
  <si>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</si>
  <si>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</si>
  <si>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</si>
  <si>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</si>
  <si>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</si>
  <si>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</si>
  <si>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</si>
  <si>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</si>
  <si>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</si>
  <si>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</si>
  <si>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</si>
  <si>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</si>
  <si>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</si>
  <si>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</si>
  <si>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</si>
  <si>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</si>
  <si>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</si>
  <si>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</si>
  <si>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</si>
  <si>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</si>
  <si>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</si>
  <si>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</si>
  <si>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</si>
  <si>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</si>
  <si>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</si>
  <si>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</si>
  <si>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</si>
  <si>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</si>
  <si>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</si>
  <si>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</si>
  <si>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</si>
  <si>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</si>
  <si>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</si>
  <si>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</si>
  <si>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</si>
  <si>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</si>
  <si>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</si>
  <si>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</si>
  <si>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</si>
  <si>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</si>
  <si>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</si>
  <si>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</si>
  <si>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</si>
  <si>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</si>
  <si>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</si>
  <si>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</si>
  <si>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</si>
  <si>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</si>
  <si>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</si>
  <si>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</si>
  <si>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</si>
  <si>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</si>
  <si>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</si>
  <si>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</si>
  <si>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</si>
  <si>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</si>
  <si>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</si>
  <si>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</si>
  <si>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</si>
  <si>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</si>
  <si>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</si>
  <si>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</si>
  <si>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</si>
  <si>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</si>
  <si>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</si>
  <si>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</si>
  <si>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</si>
  <si>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</si>
  <si>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</si>
  <si>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</si>
  <si>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</si>
  <si>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</si>
  <si>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</si>
  <si>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</si>
  <si>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</si>
  <si>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</si>
  <si>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</si>
  <si>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</si>
  <si>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</si>
  <si>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</si>
  <si>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</si>
  <si>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</si>
  <si>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</si>
  <si>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</si>
  <si>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</si>
  <si>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</si>
  <si>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</si>
  <si>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</si>
  <si>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</si>
  <si>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</si>
  <si>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</si>
  <si>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</si>
  <si>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</si>
  <si>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</si>
  <si>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</si>
  <si>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</si>
  <si>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</si>
  <si>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</si>
  <si>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</si>
  <si>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</si>
  <si>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</si>
  <si>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</si>
  <si>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</si>
  <si>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</si>
  <si>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</si>
  <si>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</si>
  <si>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</si>
  <si>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</si>
  <si>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</si>
  <si>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</si>
  <si>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</si>
  <si>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</si>
  <si>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</si>
  <si>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</si>
  <si>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</si>
  <si>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</si>
  <si>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</si>
  <si>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</si>
  <si>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</si>
  <si>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</si>
  <si>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</si>
  <si>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</si>
  <si>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</si>
  <si>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</si>
  <si>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</si>
  <si>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</si>
  <si>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</si>
  <si>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</si>
  <si>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</si>
  <si>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</si>
  <si>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</si>
  <si>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</si>
  <si>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</si>
  <si>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</si>
  <si>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</si>
  <si>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</si>
  <si>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</si>
  <si>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</si>
  <si>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</si>
  <si>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</si>
  <si>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</si>
  <si>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</si>
  <si>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</si>
  <si>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</si>
  <si>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</si>
  <si>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</si>
  <si>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</si>
  <si>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</si>
  <si>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</si>
  <si>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</si>
  <si>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</si>
  <si>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</si>
  <si>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</si>
  <si>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</si>
  <si>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</si>
  <si>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</si>
  <si>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</si>
  <si>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</si>
  <si>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</si>
  <si>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</si>
  <si>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</si>
  <si>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</si>
  <si>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</si>
  <si>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</si>
  <si>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</si>
  <si>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</si>
  <si>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</si>
  <si>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</si>
  <si>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</si>
  <si>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</si>
  <si>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</si>
  <si>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</si>
  <si>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</si>
  <si>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</si>
  <si>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</si>
  <si>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</si>
  <si>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</si>
  <si>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</si>
  <si>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</si>
  <si>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</si>
  <si>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</si>
  <si>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</si>
  <si>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</si>
  <si>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</si>
  <si>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</si>
  <si>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</si>
  <si>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</si>
  <si>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</si>
  <si>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</si>
  <si>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</si>
  <si>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</si>
  <si>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</si>
  <si>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</si>
  <si>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</si>
  <si>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</si>
  <si>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</si>
  <si>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</si>
  <si>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</si>
  <si>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</si>
  <si>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</si>
  <si>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</si>
  <si>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</si>
  <si>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</si>
  <si>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</si>
  <si>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</si>
  <si>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</si>
  <si>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</si>
  <si>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</si>
  <si>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</si>
  <si>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</si>
  <si>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</si>
  <si>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</si>
  <si>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</si>
  <si>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</si>
  <si>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</si>
  <si>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</si>
  <si>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</si>
  <si>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</si>
  <si>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</si>
  <si>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</si>
  <si>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</si>
  <si>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</si>
  <si>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</si>
  <si>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</si>
  <si>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</si>
  <si>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</si>
  <si>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</si>
  <si>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</si>
  <si>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</si>
  <si>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</si>
  <si>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</si>
  <si>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</si>
  <si>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</si>
  <si>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</si>
  <si>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</si>
  <si>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</si>
  <si>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</si>
  <si>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</si>
  <si>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</si>
  <si>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</si>
  <si>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</si>
  <si>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</si>
  <si>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</si>
  <si>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</si>
  <si>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</si>
  <si>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</si>
  <si>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</si>
  <si>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</si>
  <si>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</si>
  <si>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</si>
  <si>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</si>
  <si>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</si>
  <si>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</si>
  <si>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</si>
  <si>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</si>
  <si>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</si>
  <si>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</si>
  <si>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</si>
  <si>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</si>
  <si>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</si>
  <si>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</si>
  <si>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</si>
  <si>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</si>
  <si>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</si>
  <si>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</si>
  <si>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</si>
  <si>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</si>
  <si>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</si>
  <si>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</si>
  <si>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</si>
  <si>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</si>
  <si>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</si>
  <si>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</si>
  <si>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</si>
  <si>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</si>
  <si>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</si>
  <si>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</si>
  <si>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</si>
  <si>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</si>
  <si>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</si>
  <si>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</si>
  <si>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</si>
  <si>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</si>
  <si>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</si>
  <si>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</si>
  <si>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</si>
  <si>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</si>
  <si>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</si>
  <si>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</si>
  <si>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</si>
  <si>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</si>
  <si>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</si>
  <si>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</si>
  <si>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</si>
  <si>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</si>
  <si>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</si>
  <si>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</si>
  <si>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</si>
  <si>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</si>
  <si>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</si>
  <si>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</si>
  <si>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</si>
  <si>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</si>
  <si>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</si>
  <si>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</si>
  <si>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</si>
  <si>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</si>
  <si>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</si>
  <si>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</si>
  <si>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</si>
  <si>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</si>
  <si>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</si>
  <si>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</si>
  <si>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</si>
  <si>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</si>
  <si>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</si>
  <si>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</si>
  <si>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</si>
  <si>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</si>
  <si>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</si>
  <si>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</si>
  <si>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</si>
  <si>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</si>
  <si>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</si>
  <si>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</si>
  <si>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</si>
  <si>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</si>
  <si>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</si>
  <si>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</si>
  <si>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</si>
  <si>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</si>
  <si>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</si>
  <si>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</si>
  <si>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</si>
  <si>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</si>
  <si>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</si>
  <si>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</si>
  <si>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</si>
  <si>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</si>
  <si>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</si>
  <si>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</si>
  <si>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</si>
  <si>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</si>
  <si>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</si>
  <si>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</si>
  <si>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</si>
  <si>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</si>
  <si>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</si>
  <si>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</si>
  <si>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</si>
  <si>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</si>
  <si>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</si>
  <si>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</si>
  <si>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</si>
  <si>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</si>
  <si>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</si>
  <si>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</si>
  <si>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</si>
  <si>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</si>
  <si>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</si>
  <si>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</si>
  <si>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</si>
  <si>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</si>
  <si>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</si>
  <si>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</si>
  <si>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</si>
  <si>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</si>
  <si>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</si>
  <si>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</si>
  <si>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</si>
  <si>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</si>
  <si>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</si>
  <si>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</si>
  <si>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</si>
  <si>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</si>
  <si>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</si>
  <si>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</si>
  <si>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</si>
  <si>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</si>
  <si>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</si>
  <si>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</si>
  <si>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</si>
  <si>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</si>
  <si>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</si>
  <si>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</si>
  <si>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</si>
  <si>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</si>
  <si>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</si>
  <si>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</si>
  <si>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</si>
  <si>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</si>
  <si>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</si>
  <si>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</si>
  <si>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</si>
  <si>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</si>
  <si>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</si>
  <si>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</si>
  <si>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</si>
  <si>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</si>
  <si>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</si>
  <si>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</si>
  <si>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</si>
  <si>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</si>
  <si>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</si>
  <si>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</si>
  <si>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</si>
  <si>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</si>
  <si>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</si>
  <si>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</si>
  <si>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</si>
  <si>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</si>
  <si>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</si>
  <si>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</si>
  <si>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</si>
  <si>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</si>
  <si>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</si>
  <si>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</si>
  <si>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</si>
  <si>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</si>
  <si>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</si>
  <si>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</si>
  <si>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</si>
  <si>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</si>
  <si>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</si>
  <si>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</si>
  <si>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</si>
  <si>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</si>
  <si>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</si>
  <si>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</si>
  <si>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</si>
  <si>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</si>
  <si>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</si>
  <si>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</si>
  <si>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</si>
  <si>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</si>
  <si>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</si>
  <si>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</si>
  <si>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</si>
  <si>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</si>
  <si>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</si>
  <si>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</si>
  <si>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</si>
  <si>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</si>
  <si>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</si>
  <si>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</si>
  <si>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</si>
  <si>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</si>
  <si>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</si>
  <si>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</si>
  <si>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</si>
  <si>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</si>
  <si>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</si>
  <si>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</si>
  <si>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</si>
  <si>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</si>
  <si>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</si>
  <si>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</si>
  <si>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</si>
  <si>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</si>
  <si>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</si>
  <si>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</si>
  <si>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</si>
  <si>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</si>
  <si>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</si>
  <si>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</si>
  <si>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</si>
  <si>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</si>
  <si>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</si>
  <si>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</si>
  <si>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</si>
  <si>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</si>
  <si>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</si>
  <si>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</si>
  <si>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</si>
  <si>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</si>
  <si>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</si>
  <si>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</si>
  <si>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</si>
  <si>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</si>
  <si>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</si>
  <si>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</si>
  <si>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</si>
  <si>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</si>
  <si>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</si>
  <si>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</si>
  <si>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</si>
  <si>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</si>
  <si>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</si>
  <si>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</si>
  <si>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</si>
  <si>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</si>
  <si>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</si>
  <si>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</si>
  <si>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</si>
  <si>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</si>
  <si>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</si>
  <si>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</si>
  <si>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</si>
  <si>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</si>
  <si>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</si>
  <si>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</si>
  <si>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</si>
  <si>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</si>
  <si>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</si>
  <si>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</si>
  <si>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</si>
  <si>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</si>
  <si>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</si>
  <si>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</si>
  <si>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</si>
  <si>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</si>
  <si>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</si>
  <si>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</si>
  <si>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</si>
  <si>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</si>
  <si>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</si>
  <si>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</si>
  <si>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</si>
  <si>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</si>
  <si>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</si>
  <si>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</si>
  <si>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</si>
  <si>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</si>
  <si>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</si>
  <si>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</si>
  <si>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</si>
  <si>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</si>
  <si>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</si>
  <si>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</si>
  <si>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</si>
  <si>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</si>
  <si>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</si>
  <si>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</si>
  <si>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</si>
  <si>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</si>
  <si>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</si>
  <si>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</si>
  <si>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</si>
  <si>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</si>
  <si>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</si>
  <si>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</si>
  <si>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</si>
  <si>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</si>
  <si>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</si>
  <si>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</si>
  <si>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</si>
  <si>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</si>
  <si>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</si>
  <si>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</si>
  <si>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</si>
  <si>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</si>
  <si>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</si>
  <si>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</si>
  <si>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</si>
  <si>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</si>
  <si>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</si>
  <si>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</si>
  <si>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</si>
  <si>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</si>
  <si>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</si>
  <si>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</si>
  <si>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</si>
  <si>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</si>
  <si>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</si>
  <si>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</si>
  <si>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</si>
  <si>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</si>
  <si>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</si>
  <si>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</si>
  <si>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</si>
  <si>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</si>
  <si>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</si>
  <si>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</si>
  <si>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</si>
  <si>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</si>
  <si>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</si>
  <si>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</si>
  <si>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</si>
  <si>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</si>
  <si>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</si>
  <si>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</si>
  <si>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</si>
  <si>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</si>
  <si>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</si>
  <si>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</si>
  <si>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</si>
  <si>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</si>
  <si>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</si>
  <si>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</si>
  <si>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</si>
  <si>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</si>
  <si>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</si>
  <si>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</si>
  <si>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</si>
  <si>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</si>
  <si>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</si>
  <si>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</si>
  <si>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</si>
  <si>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</si>
  <si>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</si>
  <si>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</si>
  <si>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</si>
  <si>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</si>
  <si>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</si>
  <si>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</si>
  <si>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</si>
  <si>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</si>
  <si>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</si>
  <si>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</si>
  <si>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</si>
  <si>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</si>
  <si>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</si>
  <si>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</si>
  <si>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</si>
  <si>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</si>
  <si>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</si>
  <si>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</si>
  <si>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</si>
  <si>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</si>
  <si>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</si>
  <si>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</si>
  <si>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</si>
  <si>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</si>
  <si>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</si>
  <si>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</si>
  <si>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</si>
  <si>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</si>
  <si>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</si>
  <si>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</si>
  <si>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</si>
  <si>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</si>
  <si>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</si>
  <si>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</si>
  <si>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</si>
  <si>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</si>
  <si>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</si>
  <si>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</si>
  <si>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</si>
  <si>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</si>
  <si>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</si>
  <si>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</si>
  <si>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</si>
  <si>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</si>
  <si>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</si>
  <si>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</si>
  <si>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</si>
  <si>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</si>
  <si>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</si>
  <si>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</si>
  <si>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</si>
  <si>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</si>
  <si>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</si>
  <si>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</si>
  <si>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</si>
  <si>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</si>
  <si>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</si>
  <si>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</si>
  <si>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</si>
  <si>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</si>
  <si>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</si>
  <si>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</si>
  <si>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</si>
  <si>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</si>
  <si>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</si>
  <si>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</si>
  <si>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</si>
  <si>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</si>
  <si>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</si>
  <si>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</si>
  <si>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</si>
  <si>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</si>
  <si>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</si>
  <si>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</si>
  <si>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</si>
  <si>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</si>
  <si>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</si>
  <si>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</si>
  <si>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</si>
  <si>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</si>
  <si>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</si>
  <si>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</si>
  <si>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</si>
  <si>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</si>
  <si>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</si>
  <si>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</si>
  <si>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</si>
  <si>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</si>
  <si>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</si>
  <si>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</si>
  <si>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</si>
  <si>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</si>
  <si>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</si>
  <si>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</si>
  <si>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</si>
  <si>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</si>
  <si>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</si>
  <si>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</si>
  <si>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</si>
  <si>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</si>
  <si>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</si>
  <si>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</si>
  <si>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</si>
  <si>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</si>
  <si>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</si>
  <si>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</si>
  <si>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</si>
  <si>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</si>
  <si>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</si>
  <si>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</si>
  <si>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</si>
  <si>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</si>
  <si>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</si>
  <si>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</si>
  <si>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</si>
  <si>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</si>
  <si>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</si>
  <si>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</si>
  <si>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</si>
  <si>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</si>
  <si>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</si>
  <si>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</si>
  <si>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</si>
  <si>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</si>
  <si>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</si>
  <si>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</si>
  <si>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</si>
  <si>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</si>
  <si>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</si>
  <si>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</si>
  <si>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</si>
  <si>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</si>
  <si>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</si>
  <si>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</si>
  <si>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</si>
  <si>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</si>
  <si>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</si>
  <si>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</si>
  <si>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</si>
  <si>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</si>
  <si>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</si>
  <si>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</si>
  <si>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</si>
  <si>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</si>
  <si>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</si>
  <si>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</si>
  <si>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</si>
  <si>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</si>
  <si>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</si>
  <si>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</si>
  <si>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</si>
  <si>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</si>
  <si>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</si>
  <si>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</si>
  <si>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</si>
  <si>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</si>
  <si>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</si>
  <si>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</si>
  <si>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</si>
  <si>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</si>
  <si>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</si>
  <si>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</si>
  <si>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</si>
  <si>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</si>
  <si>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</si>
  <si>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</si>
  <si>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</si>
  <si>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</si>
  <si>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</si>
  <si>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</si>
  <si>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</si>
  <si>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</si>
  <si>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</si>
  <si>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</si>
  <si>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</si>
  <si>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</si>
  <si>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</si>
  <si>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</si>
  <si>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</si>
  <si>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</si>
  <si>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</si>
  <si>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</si>
  <si>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</si>
  <si>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</si>
  <si>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</si>
  <si>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</si>
  <si>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</si>
  <si>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</si>
  <si>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</si>
  <si>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</si>
  <si>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</si>
  <si>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</si>
  <si>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</si>
  <si>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</si>
  <si>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</si>
  <si>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</si>
  <si>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</si>
  <si>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</si>
  <si>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</si>
  <si>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</si>
  <si>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</si>
  <si>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</si>
  <si>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</si>
  <si>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</si>
  <si>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</si>
  <si>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</si>
  <si>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</si>
  <si>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</si>
  <si>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</si>
  <si>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</si>
  <si>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</si>
  <si>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</si>
  <si>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</si>
  <si>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</si>
  <si>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</si>
  <si>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</si>
  <si>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</si>
  <si>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</si>
  <si>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</si>
  <si>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</si>
  <si>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</si>
  <si>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</si>
  <si>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</si>
  <si>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</si>
  <si>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</si>
  <si>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</si>
  <si>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</si>
  <si>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</si>
  <si>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</si>
  <si>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</si>
  <si>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</si>
  <si>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</si>
  <si>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</si>
  <si>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</si>
  <si>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</si>
  <si>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</si>
  <si>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</si>
  <si>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</si>
  <si>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</si>
  <si>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</si>
  <si>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</si>
  <si>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</si>
  <si>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</si>
  <si>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</si>
  <si>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</si>
  <si>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</si>
  <si>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</si>
  <si>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</si>
  <si>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</si>
  <si>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</si>
  <si>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</si>
  <si>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</si>
  <si>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</si>
  <si>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</si>
  <si>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</si>
  <si>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</si>
  <si>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</si>
  <si>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</si>
  <si>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</si>
  <si>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</si>
  <si>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</si>
  <si>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</si>
  <si>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</si>
  <si>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</si>
  <si>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</si>
  <si>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</si>
  <si>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</si>
  <si>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</si>
  <si>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</si>
  <si>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</si>
  <si>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</si>
  <si>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</si>
  <si>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</si>
  <si>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</si>
  <si>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</si>
  <si>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</si>
  <si>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</si>
  <si>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</si>
  <si>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</si>
  <si>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</si>
  <si>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</si>
  <si>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</si>
  <si>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</si>
  <si>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</si>
  <si>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</si>
  <si>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</si>
  <si>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</si>
  <si>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</si>
  <si>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</si>
  <si>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</si>
  <si>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</si>
  <si>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</si>
  <si>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</si>
  <si>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</si>
  <si>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</si>
  <si>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</si>
  <si>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</si>
  <si>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</si>
  <si>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</si>
  <si>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</si>
  <si>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</si>
  <si>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</si>
  <si>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</si>
  <si>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</si>
  <si>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</si>
  <si>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</si>
  <si>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</si>
  <si>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</si>
  <si>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</si>
  <si>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</si>
  <si>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</si>
  <si>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</si>
  <si>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</si>
  <si>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</si>
  <si>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</si>
  <si>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</si>
  <si>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</si>
  <si>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</si>
  <si>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</si>
  <si>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</si>
  <si>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</si>
  <si>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</si>
  <si>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</si>
  <si>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</si>
  <si>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</si>
  <si>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</si>
  <si>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</si>
  <si>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</si>
  <si>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</si>
  <si>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</si>
  <si>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</si>
  <si>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</si>
  <si>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</si>
  <si>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</si>
  <si>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</si>
  <si>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</si>
  <si>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</si>
  <si>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</si>
  <si>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</si>
  <si>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</si>
  <si>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</si>
  <si>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</si>
  <si>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</si>
  <si>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</si>
  <si>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</si>
  <si>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</si>
  <si>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</si>
  <si>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</si>
  <si>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</si>
  <si>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</si>
  <si>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</si>
  <si>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</si>
  <si>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</si>
  <si>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</si>
  <si>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</si>
  <si>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</si>
  <si>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</si>
  <si>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</si>
  <si>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</si>
  <si>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</si>
  <si>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</si>
  <si>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</si>
  <si>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</si>
  <si>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</si>
  <si>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</si>
  <si>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</si>
  <si>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</si>
  <si>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</si>
  <si>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</si>
  <si>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</si>
  <si>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</si>
  <si>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</si>
  <si>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</si>
  <si>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</si>
  <si>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</si>
  <si>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</si>
  <si>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</si>
  <si>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</si>
  <si>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</si>
  <si>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</si>
  <si>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</si>
  <si>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</si>
  <si>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</si>
  <si>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</si>
  <si>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</si>
  <si>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</si>
  <si>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</si>
  <si>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</si>
  <si>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</si>
  <si>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</si>
  <si>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</si>
  <si>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</si>
  <si>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</si>
  <si>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</si>
  <si>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</si>
  <si>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</si>
  <si>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</si>
  <si>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</si>
  <si>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</si>
  <si>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</si>
  <si>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</si>
  <si>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</si>
  <si>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</si>
  <si>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</si>
  <si>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</si>
  <si>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</si>
  <si>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</si>
  <si>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</si>
  <si>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</si>
  <si>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</si>
  <si>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</si>
  <si>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</si>
  <si>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</si>
  <si>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</si>
  <si>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</si>
  <si>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</si>
  <si>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</si>
  <si>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</si>
  <si>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</si>
  <si>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</si>
  <si>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</si>
  <si>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</si>
  <si>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</si>
  <si>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</si>
  <si>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</si>
  <si>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</si>
  <si>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</si>
  <si>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</si>
  <si>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</si>
  <si>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</si>
  <si>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</si>
  <si>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</si>
  <si>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</si>
  <si>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</si>
  <si>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</si>
  <si>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</si>
  <si>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</si>
  <si>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</si>
  <si>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</si>
  <si>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</si>
  <si>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</si>
  <si>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</si>
  <si>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</si>
  <si>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</si>
  <si>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</si>
  <si>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</si>
  <si>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</si>
  <si>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</si>
  <si>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</si>
  <si>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</si>
  <si>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</si>
  <si>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</si>
  <si>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</si>
  <si>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</si>
  <si>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</si>
  <si>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</si>
  <si>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</si>
  <si>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</si>
  <si>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</si>
  <si>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</si>
  <si>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</si>
  <si>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</si>
  <si>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</si>
  <si>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</si>
  <si>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</si>
  <si>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</si>
  <si>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</si>
  <si>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</si>
  <si>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</si>
  <si>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</si>
  <si>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</si>
  <si>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</si>
  <si>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</si>
  <si>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</si>
  <si>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</si>
  <si>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</si>
  <si>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</si>
  <si>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</si>
  <si>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</si>
  <si>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</si>
  <si>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</si>
  <si>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</si>
  <si>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</si>
  <si>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</si>
  <si>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</si>
  <si>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</si>
  <si>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</si>
  <si>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</si>
  <si>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</si>
  <si>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</si>
  <si>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</si>
  <si>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</si>
  <si>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</si>
  <si>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</si>
  <si>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</si>
  <si>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</si>
  <si>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</si>
  <si>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</si>
  <si>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</si>
  <si>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</si>
  <si>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</si>
  <si>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</si>
  <si>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</si>
  <si>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</si>
  <si>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</si>
  <si>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</si>
  <si>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</si>
  <si>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</si>
  <si>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</si>
  <si>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</si>
  <si>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</si>
  <si>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</si>
  <si>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</si>
  <si>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</si>
  <si>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</si>
  <si>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</si>
  <si>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</si>
  <si>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</si>
  <si>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</si>
  <si>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</si>
  <si>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</si>
  <si>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</si>
  <si>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</si>
  <si>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</si>
  <si>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</si>
  <si>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</si>
  <si>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</si>
  <si>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</si>
  <si>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</si>
  <si>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</si>
  <si>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</si>
  <si>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</si>
  <si>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</si>
  <si>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</si>
  <si>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</si>
  <si>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</si>
  <si>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</si>
  <si>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</si>
  <si>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</si>
  <si>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</si>
  <si>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</si>
  <si>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</si>
  <si>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</si>
  <si>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</si>
  <si>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</si>
  <si>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</si>
  <si>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</si>
  <si>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</si>
  <si>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</si>
  <si>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</si>
  <si>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</si>
  <si>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</si>
  <si>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</si>
  <si>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</si>
  <si>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</si>
  <si>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</si>
  <si>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</si>
  <si>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</si>
  <si>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</si>
  <si>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</si>
  <si>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</si>
  <si>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</si>
  <si>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</si>
  <si>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</si>
  <si>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</si>
  <si>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</si>
  <si>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</si>
  <si>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</si>
  <si>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</si>
  <si>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</si>
  <si>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</si>
  <si>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</si>
  <si>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</si>
  <si>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</si>
  <si>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</si>
  <si>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</si>
  <si>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</si>
  <si>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</si>
  <si>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</si>
  <si>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</si>
  <si>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</si>
  <si>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</si>
  <si>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</si>
  <si>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</si>
  <si>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</si>
  <si>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</si>
  <si>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</si>
  <si>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</si>
  <si>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</si>
  <si>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</si>
  <si>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</si>
  <si>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</si>
  <si>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</si>
  <si>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</si>
  <si>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</si>
  <si>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</si>
  <si>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</si>
  <si>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</si>
  <si>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</si>
  <si>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</si>
  <si>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</si>
  <si>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</si>
  <si>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</si>
  <si>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</si>
  <si>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</si>
  <si>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</si>
  <si>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</si>
  <si>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</si>
  <si>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</si>
  <si>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</si>
  <si>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</si>
  <si>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</si>
  <si>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</si>
  <si>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</si>
  <si>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</si>
  <si>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</si>
  <si>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</si>
  <si>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</si>
  <si>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</si>
  <si>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</si>
  <si>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</si>
  <si>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</si>
  <si>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</si>
  <si>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</si>
  <si>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</si>
  <si>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</si>
  <si>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</si>
  <si>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</si>
  <si>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</si>
  <si>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</si>
  <si>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</si>
  <si>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</si>
  <si>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</si>
  <si>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</si>
  <si>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</si>
  <si>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</si>
  <si>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</si>
  <si>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</si>
  <si>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</si>
  <si>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</si>
  <si>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</si>
  <si>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</si>
  <si>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</si>
  <si>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</si>
  <si>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</si>
  <si>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</si>
  <si>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</si>
  <si>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</si>
  <si>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</si>
  <si>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</si>
  <si>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</si>
  <si>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</si>
  <si>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</si>
  <si>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</si>
  <si>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</si>
  <si>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</si>
  <si>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</si>
  <si>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</si>
  <si>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</si>
  <si>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</si>
  <si>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</si>
  <si>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</si>
  <si>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</si>
  <si>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</si>
  <si>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</si>
  <si>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</si>
  <si>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</si>
  <si>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</si>
  <si>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</si>
  <si>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</si>
  <si>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</si>
  <si>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</si>
  <si>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</si>
  <si>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</si>
  <si>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</si>
  <si>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</si>
  <si>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</si>
  <si>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</si>
  <si>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</si>
  <si>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</si>
  <si>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</si>
  <si>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</si>
  <si>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</si>
  <si>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</si>
  <si>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</si>
  <si>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</si>
  <si>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</si>
  <si>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</si>
  <si>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</si>
  <si>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</si>
  <si>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</si>
  <si>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</si>
  <si>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</si>
  <si>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</si>
  <si>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</si>
  <si>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</si>
  <si>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</si>
  <si>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</si>
  <si>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</si>
  <si>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</si>
  <si>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</si>
  <si>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</si>
  <si>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</si>
  <si>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</si>
  <si>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</si>
  <si>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</si>
  <si>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</si>
  <si>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</si>
  <si>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</si>
  <si>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</si>
  <si>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</si>
  <si>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</si>
  <si>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</si>
  <si>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</si>
  <si>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</si>
  <si>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</si>
  <si>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</si>
  <si>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</si>
  <si>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</si>
  <si>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</si>
  <si>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</si>
  <si>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</si>
  <si>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</si>
  <si>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</si>
  <si>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</si>
  <si>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</si>
  <si>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</si>
  <si>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</si>
  <si>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</si>
  <si>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</si>
  <si>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</si>
  <si>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</si>
  <si>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</si>
  <si>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</si>
  <si>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</si>
  <si>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</si>
  <si>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</si>
  <si>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</si>
  <si>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</si>
  <si>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</si>
  <si>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</si>
  <si>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</si>
  <si>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</si>
  <si>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</si>
  <si>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</si>
  <si>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</si>
  <si>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</si>
  <si>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</si>
  <si>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</si>
  <si>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</si>
  <si>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</si>
  <si>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</si>
  <si>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</si>
  <si>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</si>
  <si>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</si>
  <si>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</si>
  <si>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</si>
  <si>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</si>
  <si>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</si>
  <si>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</si>
  <si>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</si>
  <si>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</si>
  <si>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</si>
  <si>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</si>
  <si>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</si>
  <si>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</si>
  <si>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</si>
  <si>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</si>
  <si>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</si>
  <si>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</si>
  <si>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</si>
  <si>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</si>
  <si>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</si>
  <si>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</si>
  <si>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</si>
  <si>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</si>
  <si>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</si>
  <si>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</si>
  <si>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</si>
  <si>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</si>
  <si>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</si>
  <si>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</si>
  <si>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</si>
  <si>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</si>
  <si>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</si>
  <si>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</si>
  <si>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</si>
  <si>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</si>
  <si>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</si>
  <si>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</si>
  <si>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</si>
  <si>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</si>
  <si>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</si>
  <si>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</si>
  <si>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</si>
  <si>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</si>
  <si>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</si>
  <si>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</si>
  <si>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</si>
  <si>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</si>
  <si>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</si>
  <si>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</si>
  <si>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</si>
  <si>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</si>
  <si>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</si>
  <si>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</si>
  <si>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</si>
  <si>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</si>
  <si>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</si>
  <si>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</si>
  <si>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</si>
  <si>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</si>
  <si>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</si>
  <si>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</si>
  <si>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</si>
  <si>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</si>
  <si>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</si>
  <si>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</si>
  <si>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</si>
  <si>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</si>
  <si>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</si>
  <si>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</si>
  <si>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</si>
  <si>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</si>
  <si>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</si>
  <si>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</si>
  <si>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</si>
  <si>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</si>
  <si>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</si>
  <si>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</si>
  <si>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</si>
  <si>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</si>
  <si>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</si>
  <si>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</si>
  <si>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</si>
  <si>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</si>
  <si>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</si>
  <si>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</si>
  <si>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</si>
  <si>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</si>
  <si>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</si>
  <si>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</si>
  <si>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</si>
  <si>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</si>
  <si>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</si>
  <si>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</si>
  <si>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</si>
  <si>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</si>
  <si>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</si>
  <si>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</si>
  <si>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</si>
  <si>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</si>
  <si>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</si>
  <si>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</si>
  <si>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</si>
  <si>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</si>
  <si>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</si>
  <si>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</si>
  <si>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</si>
  <si>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</si>
  <si>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</si>
  <si>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</si>
  <si>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</si>
  <si>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</si>
  <si>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</si>
  <si>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</si>
  <si>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</si>
  <si>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</si>
  <si>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</si>
  <si>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</si>
  <si>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</si>
  <si>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</si>
  <si>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</si>
  <si>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</si>
  <si>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</si>
  <si>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</si>
  <si>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</si>
  <si>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</si>
  <si>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</si>
  <si>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</si>
  <si>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</si>
  <si>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</si>
  <si>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</si>
  <si>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</si>
  <si>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</si>
  <si>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</si>
  <si>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</si>
  <si>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</si>
  <si>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</si>
  <si>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</si>
  <si>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</si>
  <si>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</si>
  <si>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</si>
  <si>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</si>
  <si>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</si>
  <si>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</si>
  <si>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</si>
  <si>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</si>
  <si>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</si>
  <si>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</si>
  <si>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</si>
  <si>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</si>
  <si>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</si>
  <si>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</si>
  <si>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</si>
  <si>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</si>
  <si>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</si>
  <si>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</si>
  <si>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</si>
  <si>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</si>
  <si>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</si>
  <si>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</si>
  <si>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</si>
  <si>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</si>
  <si>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</si>
  <si>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</si>
  <si>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</si>
  <si>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</si>
  <si>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</si>
  <si>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</si>
  <si>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</si>
  <si>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</si>
  <si>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</si>
  <si>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</si>
  <si>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</si>
  <si>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</si>
  <si>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</si>
  <si>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</si>
  <si>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</si>
  <si>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</si>
  <si>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</si>
  <si>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</si>
  <si>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</si>
  <si>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</si>
  <si>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</si>
  <si>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</si>
  <si>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</si>
  <si>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</si>
  <si>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</si>
  <si>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</si>
  <si>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</si>
  <si>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</si>
  <si>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</si>
  <si>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</si>
  <si>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</si>
  <si>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</si>
  <si>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</si>
  <si>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</si>
  <si>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</si>
  <si>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</si>
  <si>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</si>
  <si>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</si>
  <si>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</si>
  <si>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</si>
  <si>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</si>
  <si>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</si>
  <si>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</si>
  <si>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</si>
  <si>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</si>
  <si>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</si>
  <si>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</si>
  <si>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</si>
  <si>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</si>
  <si>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</si>
  <si>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</si>
  <si>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</si>
  <si>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</si>
  <si>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</si>
  <si>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</si>
  <si>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</si>
  <si>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</si>
  <si>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</si>
  <si>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</si>
  <si>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</si>
  <si>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</si>
  <si>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</si>
  <si>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</si>
  <si>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</si>
  <si>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</si>
  <si>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</si>
  <si>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</si>
  <si>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</si>
  <si>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</si>
  <si>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</si>
  <si>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</si>
  <si>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</si>
  <si>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</si>
  <si>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</si>
  <si>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</si>
  <si>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</si>
  <si>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</si>
  <si>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</si>
  <si>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</si>
  <si>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</si>
  <si>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</si>
  <si>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</si>
  <si>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</si>
  <si>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</si>
  <si>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</si>
  <si>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</si>
  <si>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</si>
  <si>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</si>
  <si>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</si>
  <si>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</si>
  <si>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</si>
  <si>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</si>
  <si>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</si>
  <si>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</si>
  <si>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</si>
  <si>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</si>
  <si>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</si>
  <si>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</si>
  <si>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</si>
  <si>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</si>
  <si>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</si>
  <si>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</si>
  <si>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</si>
  <si>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</si>
  <si>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</si>
  <si>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</si>
  <si>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</si>
  <si>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</si>
  <si>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</si>
  <si>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</si>
  <si>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</si>
  <si>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</si>
  <si>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</si>
  <si>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</si>
  <si>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</si>
  <si>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</si>
  <si>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</si>
  <si>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</si>
  <si>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</si>
  <si>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</si>
  <si>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</si>
  <si>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</si>
  <si>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</si>
  <si>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</si>
  <si>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</si>
  <si>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</si>
  <si>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</si>
  <si>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</si>
  <si>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</si>
  <si>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</si>
  <si>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</si>
  <si>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</si>
  <si>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</si>
  <si>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</si>
  <si>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</si>
  <si>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</si>
  <si>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</si>
  <si>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</si>
  <si>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</si>
  <si>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</si>
  <si>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</si>
  <si>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</si>
  <si>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</si>
  <si>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</si>
  <si>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</si>
  <si>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</si>
  <si>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</si>
  <si>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</si>
  <si>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</si>
  <si>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</si>
  <si>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</si>
  <si>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</si>
  <si>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</si>
  <si>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</si>
  <si>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</si>
  <si>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</si>
  <si>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</si>
  <si>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</si>
  <si>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</si>
  <si>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</si>
  <si>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</si>
  <si>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</si>
  <si>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</si>
  <si>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</si>
  <si>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</si>
  <si>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</si>
  <si>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</si>
  <si>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</si>
  <si>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</si>
  <si>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</si>
  <si>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</si>
  <si>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</si>
  <si>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</si>
  <si>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</si>
  <si>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</si>
  <si>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</si>
  <si>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</si>
  <si>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</si>
  <si>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</si>
  <si>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</si>
  <si>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</si>
  <si>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</si>
  <si>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</si>
  <si>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</si>
  <si>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</si>
  <si>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</si>
  <si>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</si>
  <si>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</si>
  <si>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</si>
  <si>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</si>
  <si>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</si>
  <si>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</si>
  <si>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</si>
  <si>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</si>
  <si>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</si>
  <si>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</si>
  <si>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</si>
  <si>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</si>
  <si>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</si>
  <si>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</si>
  <si>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</si>
  <si>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</si>
  <si>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</si>
  <si>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</si>
  <si>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</si>
  <si>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</si>
  <si>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</si>
  <si>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</si>
  <si>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</si>
  <si>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</si>
  <si>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</si>
  <si>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</si>
  <si>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</si>
  <si>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</si>
  <si>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</si>
  <si>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</si>
  <si>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</si>
  <si>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</si>
  <si>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</si>
  <si>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</si>
  <si>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</si>
  <si>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</si>
  <si>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</si>
  <si>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</si>
  <si>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</si>
  <si>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</si>
  <si>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</si>
  <si>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</si>
  <si>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</si>
  <si>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</si>
  <si>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</si>
  <si>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</si>
  <si>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</si>
  <si>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</si>
  <si>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</si>
  <si>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</si>
  <si>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</si>
  <si>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</si>
  <si>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</si>
  <si>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</si>
  <si>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</si>
  <si>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</si>
  <si>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</si>
  <si>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</si>
  <si>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</si>
  <si>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</si>
  <si>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</si>
  <si>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</si>
  <si>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</si>
  <si>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</si>
  <si>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</si>
  <si>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</si>
  <si>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</si>
  <si>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</si>
  <si>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</si>
  <si>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</si>
  <si>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</si>
  <si>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</si>
  <si>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</si>
  <si>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</si>
  <si>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</si>
  <si>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</si>
  <si>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</si>
  <si>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</si>
  <si>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</si>
  <si>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</si>
  <si>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</si>
  <si>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</si>
  <si>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</si>
  <si>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</si>
  <si>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</si>
  <si>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</si>
  <si>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</si>
  <si>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</si>
  <si>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</si>
  <si>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</si>
  <si>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</si>
  <si>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</si>
  <si>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</si>
  <si>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</si>
  <si>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</si>
  <si>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</si>
  <si>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</si>
  <si>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</si>
  <si>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</si>
  <si>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</si>
  <si>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</si>
  <si>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</si>
  <si>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</si>
  <si>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</si>
  <si>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</si>
  <si>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</si>
  <si>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</si>
  <si>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</si>
  <si>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</si>
  <si>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</si>
  <si>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</si>
  <si>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</si>
  <si>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</si>
  <si>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</si>
  <si>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</si>
  <si>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</si>
  <si>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</si>
  <si>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</si>
  <si>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</si>
  <si>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</si>
  <si>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</si>
  <si>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</si>
  <si>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</si>
  <si>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</si>
  <si>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</si>
  <si>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</si>
  <si>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</si>
  <si>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</si>
  <si>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</si>
  <si>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</si>
  <si>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</si>
  <si>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</si>
  <si>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</si>
  <si>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</si>
  <si>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</si>
  <si>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</si>
  <si>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</si>
  <si>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</si>
  <si>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</si>
  <si>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</si>
  <si>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</si>
  <si>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</si>
  <si>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</si>
  <si>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</si>
  <si>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</si>
  <si>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</si>
  <si>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</si>
  <si>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</si>
  <si>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</si>
  <si>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</si>
  <si>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</si>
  <si>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</si>
  <si>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</si>
  <si>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</si>
  <si>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</si>
  <si>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</si>
  <si>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</si>
  <si>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</si>
  <si>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</si>
  <si>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</si>
  <si>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</si>
  <si>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</si>
  <si>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</si>
  <si>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</si>
  <si>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</si>
  <si>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</si>
  <si>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</si>
  <si>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</si>
  <si>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</si>
  <si>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</si>
  <si>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</si>
  <si>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</si>
  <si>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</si>
  <si>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</si>
  <si>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</si>
  <si>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</si>
  <si>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</si>
  <si>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</si>
  <si>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</si>
  <si>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</si>
  <si>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</si>
  <si>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</si>
  <si>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</si>
  <si>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</si>
  <si>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</si>
  <si>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</si>
  <si>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</si>
  <si>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</si>
  <si>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</si>
  <si>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</si>
  <si>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</si>
  <si>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</si>
  <si>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</si>
  <si>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</si>
  <si>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</si>
  <si>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</si>
  <si>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</si>
  <si>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</si>
  <si>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</si>
  <si>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</si>
  <si>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</si>
  <si>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</si>
  <si>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</si>
  <si>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</si>
  <si>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</si>
  <si>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</si>
  <si>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</si>
  <si>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</si>
  <si>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</si>
  <si>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</si>
  <si>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</si>
  <si>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</si>
  <si>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</si>
  <si>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</si>
  <si>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</si>
  <si>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</si>
  <si>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</si>
  <si>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</si>
  <si>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</si>
  <si>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</si>
  <si>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</si>
  <si>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</si>
  <si>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</si>
  <si>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</si>
  <si>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</si>
  <si>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</si>
  <si>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</si>
  <si>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</si>
  <si>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</si>
  <si>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</si>
  <si>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</si>
  <si>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</si>
  <si>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</si>
  <si>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</si>
  <si>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</si>
  <si>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</si>
  <si>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</si>
  <si>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</si>
  <si>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</si>
  <si>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</si>
  <si>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</si>
  <si>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</si>
  <si>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</si>
  <si>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</si>
  <si>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</si>
  <si>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</si>
  <si>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</si>
  <si>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</si>
  <si>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</si>
  <si>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</si>
  <si>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</si>
  <si>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</si>
  <si>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</si>
  <si>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</si>
  <si>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</si>
  <si>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</si>
  <si>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</si>
  <si>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</si>
  <si>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</si>
  <si>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</si>
  <si>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</si>
  <si>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</si>
  <si>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</si>
  <si>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</si>
  <si>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</si>
  <si>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</si>
  <si>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</si>
  <si>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</si>
  <si>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</si>
  <si>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</si>
  <si>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</si>
  <si>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</si>
  <si>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</si>
  <si>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</si>
  <si>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</si>
  <si>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</si>
  <si>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</si>
  <si>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</si>
  <si>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</si>
  <si>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</si>
  <si>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</si>
  <si>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</si>
  <si>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</si>
  <si>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</si>
  <si>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</si>
  <si>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</si>
  <si>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</si>
  <si>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</si>
  <si>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</si>
  <si>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</si>
  <si>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</si>
  <si>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</si>
  <si>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</si>
  <si>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</si>
  <si>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</si>
  <si>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</si>
  <si>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</si>
  <si>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</si>
  <si>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</si>
  <si>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</si>
  <si>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</si>
  <si>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</si>
  <si>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</si>
  <si>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</si>
  <si>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</si>
  <si>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</si>
  <si>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</si>
  <si>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</si>
  <si>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</si>
  <si>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</si>
  <si>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</si>
  <si>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</si>
  <si>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</si>
  <si>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</si>
  <si>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</si>
  <si>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</si>
  <si>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</si>
  <si>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</si>
  <si>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</si>
  <si>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</si>
  <si>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</si>
  <si>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</si>
  <si>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</si>
  <si>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</si>
  <si>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</si>
  <si>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</si>
  <si>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</si>
  <si>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</si>
  <si>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</si>
  <si>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</si>
  <si>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</si>
  <si>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</si>
  <si>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</si>
  <si>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</si>
  <si>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</si>
  <si>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</si>
  <si>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</si>
  <si>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</si>
  <si>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</si>
  <si>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</si>
  <si>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</si>
  <si>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</si>
  <si>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</si>
  <si>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</si>
  <si>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</si>
  <si>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</si>
  <si>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</si>
  <si>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</si>
  <si>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</si>
  <si>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</si>
  <si>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</si>
  <si>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</si>
  <si>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</si>
  <si>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</si>
  <si>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</si>
  <si>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</si>
  <si>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</si>
  <si>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</si>
  <si>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</si>
  <si>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</si>
  <si>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</si>
  <si>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</si>
  <si>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</si>
  <si>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</si>
  <si>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</si>
  <si>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</si>
  <si>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</si>
  <si>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</si>
  <si>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</si>
  <si>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</si>
  <si>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</si>
  <si>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</si>
  <si>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</si>
  <si>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</si>
  <si>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</si>
  <si>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</si>
  <si>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</si>
  <si>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</si>
  <si>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</si>
  <si>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</si>
  <si>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</si>
  <si>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</si>
  <si>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</si>
  <si>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</si>
  <si>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</si>
  <si>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</si>
  <si>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</si>
  <si>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</si>
  <si>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</si>
  <si>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</si>
  <si>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</si>
  <si>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</si>
  <si>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</si>
  <si>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</si>
  <si>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</si>
  <si>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</si>
  <si>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</si>
  <si>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</si>
  <si>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</si>
  <si>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</si>
  <si>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</si>
  <si>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</si>
  <si>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</si>
  <si>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</si>
  <si>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</si>
  <si>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</si>
  <si>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</si>
  <si>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</si>
  <si>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</si>
  <si>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</si>
  <si>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</si>
  <si>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</si>
  <si>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</si>
  <si>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</si>
  <si>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</si>
  <si>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</si>
  <si>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</si>
  <si>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</si>
  <si>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</si>
  <si>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</si>
  <si>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</si>
  <si>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</si>
  <si>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</si>
  <si>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</si>
  <si>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</si>
  <si>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</si>
  <si>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</si>
  <si>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</si>
  <si>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</si>
  <si>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</si>
  <si>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</si>
  <si>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</si>
  <si>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</si>
  <si>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</si>
  <si>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</si>
  <si>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</si>
  <si>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</si>
  <si>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</si>
  <si>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</si>
  <si>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</si>
  <si>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</si>
  <si>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</si>
  <si>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</si>
  <si>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</si>
  <si>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</si>
  <si>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</si>
  <si>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</si>
  <si>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</si>
  <si>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</si>
  <si>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</si>
  <si>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</si>
  <si>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</si>
  <si>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</si>
  <si>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</si>
  <si>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</si>
  <si>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</si>
  <si>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</si>
  <si>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</si>
  <si>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</si>
  <si>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</si>
  <si>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</si>
  <si>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</si>
  <si>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</si>
  <si>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</si>
  <si>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</si>
  <si>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</si>
  <si>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</si>
  <si>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</si>
  <si>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</si>
  <si>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</si>
  <si>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</si>
  <si>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</si>
  <si>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</si>
  <si>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</si>
  <si>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</si>
  <si>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</si>
  <si>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</si>
  <si>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</si>
  <si>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</si>
  <si>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</si>
  <si>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</si>
  <si>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</si>
  <si>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</si>
  <si>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</si>
  <si>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</si>
  <si>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</si>
  <si>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</si>
  <si>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</si>
  <si>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</si>
  <si>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</si>
  <si>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</si>
  <si>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</si>
  <si>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</si>
  <si>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</si>
  <si>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</si>
  <si>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</si>
  <si>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</si>
  <si>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</si>
  <si>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</si>
  <si>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</si>
  <si>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</si>
  <si>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</si>
  <si>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</si>
  <si>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</si>
  <si>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</si>
  <si>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</si>
  <si>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</si>
  <si>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</si>
  <si>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</si>
  <si>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</si>
  <si>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</si>
  <si>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</si>
  <si>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</si>
  <si>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</si>
  <si>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</si>
  <si>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</si>
  <si>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</si>
  <si>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</si>
  <si>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</si>
  <si>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</si>
  <si>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</si>
  <si>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</si>
  <si>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</si>
  <si>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</si>
  <si>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</si>
  <si>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</si>
  <si>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</si>
  <si>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</si>
  <si>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</si>
  <si>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</si>
  <si>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</si>
  <si>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</si>
  <si>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</si>
  <si>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</si>
  <si>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</si>
  <si>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</si>
  <si>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</si>
  <si>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</si>
  <si>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</si>
  <si>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</si>
  <si>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</si>
  <si>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</si>
  <si>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</si>
  <si>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</si>
  <si>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</si>
  <si>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</si>
  <si>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</si>
  <si>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</si>
  <si>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</si>
  <si>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</si>
  <si>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</si>
  <si>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</si>
  <si>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</si>
  <si>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</si>
  <si>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</si>
  <si>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</si>
  <si>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</si>
  <si>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</si>
  <si>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</si>
  <si>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</si>
  <si>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</si>
  <si>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</si>
  <si>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</si>
  <si>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</si>
  <si>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</si>
  <si>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</si>
  <si>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</si>
  <si>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</si>
  <si>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</si>
  <si>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</si>
  <si>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</si>
  <si>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</si>
  <si>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</si>
  <si>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</si>
  <si>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</si>
  <si>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</si>
  <si>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</si>
  <si>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</si>
  <si>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</si>
  <si>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</si>
  <si>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</si>
  <si>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</si>
  <si>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</si>
  <si>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</si>
  <si>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</si>
  <si>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</si>
  <si>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</si>
  <si>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</si>
  <si>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</si>
  <si>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</si>
  <si>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</si>
  <si>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</si>
  <si>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</si>
  <si>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</si>
  <si>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</si>
  <si>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</si>
  <si>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</si>
  <si>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</si>
  <si>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</si>
  <si>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</si>
  <si>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</si>
  <si>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</si>
  <si>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</si>
  <si>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</si>
  <si>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</si>
  <si>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</si>
  <si>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</si>
  <si>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</si>
  <si>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</si>
  <si>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</si>
  <si>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</si>
  <si>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</si>
  <si>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</si>
  <si>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</si>
  <si>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</si>
  <si>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</si>
  <si>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</si>
  <si>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</si>
  <si>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</si>
  <si>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</si>
  <si>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</si>
  <si>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</si>
  <si>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</si>
  <si>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</si>
  <si>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</si>
  <si>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</si>
  <si>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</si>
  <si>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</si>
  <si>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</si>
  <si>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</si>
  <si>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</si>
  <si>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</si>
  <si>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</si>
  <si>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</si>
  <si>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</si>
  <si>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</si>
  <si>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</si>
  <si>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</si>
  <si>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</si>
  <si>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</si>
  <si>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</si>
  <si>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</si>
  <si>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</si>
  <si>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</si>
  <si>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</si>
  <si>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</si>
  <si>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</si>
  <si>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</si>
  <si>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</si>
  <si>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</si>
  <si>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</si>
  <si>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</si>
  <si>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</si>
  <si>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</si>
  <si>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</si>
  <si>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</si>
  <si>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</si>
  <si>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</si>
  <si>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</si>
  <si>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</si>
  <si>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</si>
  <si>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</si>
  <si>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</si>
  <si>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</si>
  <si>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</si>
  <si>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</si>
  <si>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</si>
  <si>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</si>
  <si>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</si>
  <si>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</si>
  <si>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</si>
  <si>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</si>
  <si>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</si>
  <si>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</si>
  <si>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</si>
  <si>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</si>
  <si>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</si>
  <si>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</si>
  <si>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</si>
  <si>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</si>
  <si>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</si>
  <si>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</si>
  <si>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</si>
  <si>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</si>
  <si>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</si>
  <si>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</si>
  <si>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</si>
  <si>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</si>
  <si>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</si>
  <si>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</si>
  <si>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</si>
  <si>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</si>
  <si>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</si>
  <si>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</si>
  <si>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</si>
  <si>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</si>
  <si>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</si>
  <si>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</si>
  <si>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</si>
  <si>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</si>
  <si>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</si>
  <si>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</si>
  <si>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</si>
  <si>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</si>
  <si>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</si>
  <si>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</si>
  <si>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</si>
  <si>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</si>
  <si>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</si>
  <si>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</si>
  <si>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</si>
  <si>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</si>
  <si>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</si>
  <si>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</si>
  <si>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</si>
  <si>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</si>
  <si>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</si>
  <si>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</si>
  <si>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</si>
  <si>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</si>
  <si>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</si>
  <si>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</si>
  <si>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</si>
  <si>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</si>
  <si>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</si>
  <si>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</si>
  <si>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</si>
  <si>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</si>
  <si>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</si>
  <si>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</si>
  <si>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</si>
  <si>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</si>
  <si>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</si>
  <si>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</si>
  <si>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</si>
  <si>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</si>
  <si>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</si>
  <si>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</si>
  <si>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</si>
  <si>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</si>
  <si>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</si>
  <si>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</si>
  <si>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</si>
  <si>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</si>
  <si>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</si>
  <si>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</si>
  <si>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</si>
  <si>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</si>
  <si>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</si>
  <si>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</si>
  <si>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</si>
  <si>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</si>
  <si>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</si>
  <si>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</si>
  <si>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</si>
  <si>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</si>
  <si>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</si>
  <si>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</si>
  <si>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</si>
  <si>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</si>
  <si>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</si>
  <si>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</si>
  <si>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</si>
  <si>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</si>
  <si>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</si>
  <si>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</si>
  <si>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</si>
  <si>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</si>
  <si>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</si>
  <si>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</si>
  <si>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</si>
  <si>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</si>
  <si>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</si>
  <si>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</si>
  <si>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</si>
  <si>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</si>
  <si>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</si>
  <si>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</si>
  <si>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</si>
  <si>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</si>
  <si>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</si>
  <si>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</si>
  <si>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</si>
  <si>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</si>
  <si>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</si>
  <si>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</si>
  <si>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</si>
  <si>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</si>
  <si>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</si>
  <si>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</si>
  <si>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</si>
  <si>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</si>
  <si>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</si>
  <si>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</si>
  <si>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</si>
  <si>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</si>
  <si>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</si>
  <si>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</si>
  <si>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</si>
  <si>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</si>
  <si>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</si>
  <si>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</si>
  <si>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</si>
  <si>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</si>
  <si>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</si>
  <si>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</si>
  <si>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</si>
  <si>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</si>
  <si>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</si>
  <si>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</si>
  <si>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</si>
  <si>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</si>
  <si>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</si>
  <si>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</si>
  <si>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</si>
  <si>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</si>
  <si>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</si>
  <si>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</si>
  <si>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</si>
  <si>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</si>
  <si>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</si>
  <si>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</si>
  <si>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</si>
  <si>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</si>
  <si>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</si>
  <si>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</si>
  <si>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</si>
  <si>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</si>
  <si>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</si>
  <si>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</si>
  <si>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</si>
  <si>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</si>
  <si>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</si>
  <si>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</si>
  <si>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</si>
  <si>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</si>
  <si>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</si>
  <si>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</si>
  <si>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</si>
  <si>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</si>
  <si>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</si>
  <si>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</si>
  <si>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</si>
  <si>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</si>
  <si>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</si>
  <si>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</si>
  <si>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</si>
  <si>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</si>
  <si>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</si>
  <si>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</si>
  <si>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</si>
  <si>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</si>
  <si>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</si>
  <si>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</si>
  <si>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</si>
  <si>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</si>
  <si>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</si>
  <si>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</si>
  <si>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</si>
  <si>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</si>
  <si>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</si>
  <si>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</si>
  <si>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</si>
  <si>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</si>
  <si>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</si>
  <si>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</si>
  <si>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</si>
  <si>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</si>
  <si>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</si>
  <si>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</si>
  <si>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</si>
  <si>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</si>
  <si>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</si>
  <si>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</si>
  <si>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</si>
  <si>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</si>
  <si>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</si>
  <si>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</si>
  <si>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</si>
  <si>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</si>
  <si>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</si>
  <si>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</si>
  <si>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</si>
  <si>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</si>
  <si>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</si>
  <si>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</si>
  <si>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</si>
  <si>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</si>
  <si>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</si>
  <si>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</si>
  <si>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</si>
  <si>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</si>
  <si>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</si>
  <si>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</si>
  <si>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</si>
  <si>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</si>
  <si>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</si>
  <si>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</si>
  <si>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</si>
  <si>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</si>
  <si>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</si>
  <si>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</si>
  <si>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</si>
  <si>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</si>
  <si>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</si>
  <si>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</si>
  <si>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</si>
  <si>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</si>
  <si>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</si>
  <si>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</si>
  <si>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</si>
  <si>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</si>
  <si>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</si>
  <si>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</si>
  <si>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</si>
  <si>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</si>
  <si>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</si>
  <si>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</si>
  <si>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</si>
  <si>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</si>
  <si>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</si>
  <si>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</si>
  <si>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</si>
  <si>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</si>
  <si>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</si>
  <si>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</si>
  <si>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</si>
  <si>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</si>
  <si>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</si>
  <si>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</si>
  <si>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</si>
  <si>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</si>
  <si>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</si>
  <si>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</si>
  <si>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</si>
  <si>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</si>
  <si>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</si>
  <si>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</si>
  <si>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</si>
  <si>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</si>
  <si>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</si>
  <si>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</si>
  <si>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</si>
  <si>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</si>
  <si>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</si>
  <si>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</si>
  <si>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</si>
  <si>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</si>
  <si>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</si>
  <si>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</si>
  <si>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</si>
  <si>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</si>
  <si>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</si>
  <si>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</si>
  <si>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</si>
  <si>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</si>
  <si>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</si>
  <si>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</si>
  <si>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</si>
  <si>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</si>
  <si>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</si>
  <si>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</si>
  <si>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</si>
  <si>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</si>
  <si>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</si>
  <si>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</si>
  <si>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</si>
  <si>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</si>
  <si>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</si>
  <si>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</si>
  <si>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</si>
  <si>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</si>
  <si>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</si>
  <si>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</si>
  <si>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</si>
  <si>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</si>
  <si>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</si>
  <si>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</si>
  <si>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</si>
  <si>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</si>
  <si>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</si>
  <si>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</si>
  <si>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</si>
  <si>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</si>
  <si>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</si>
  <si>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</si>
  <si>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</si>
  <si>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</si>
  <si>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</si>
  <si>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</si>
  <si>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</si>
  <si>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</si>
  <si>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</si>
  <si>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</si>
  <si>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</si>
  <si>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</si>
  <si>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</si>
  <si>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</si>
  <si>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</si>
  <si>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</si>
  <si>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</si>
  <si>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</si>
  <si>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</si>
  <si>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</si>
  <si>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</si>
  <si>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</si>
  <si>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</si>
  <si>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</si>
  <si>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</si>
  <si>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</si>
  <si>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</si>
  <si>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</si>
  <si>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</si>
  <si>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</si>
  <si>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</si>
  <si>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</si>
  <si>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</si>
  <si>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</si>
  <si>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</si>
  <si>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</si>
  <si>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</si>
  <si>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</si>
  <si>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</si>
  <si>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</si>
  <si>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</si>
  <si>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</si>
  <si>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</si>
  <si>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</si>
  <si>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</si>
  <si>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</si>
  <si>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</si>
  <si>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</si>
  <si>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</si>
  <si>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</si>
  <si>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</si>
  <si>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</si>
  <si>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</si>
  <si>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</si>
  <si>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</si>
  <si>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</si>
  <si>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</si>
  <si>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</si>
  <si>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</si>
  <si>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</si>
  <si>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</si>
  <si>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</si>
  <si>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</si>
  <si>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</si>
  <si>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</si>
  <si>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</si>
  <si>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</si>
  <si>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</si>
  <si>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</si>
  <si>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</si>
  <si>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</si>
  <si>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</si>
  <si>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</si>
  <si>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</si>
  <si>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</si>
  <si>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</si>
  <si>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</si>
  <si>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</si>
  <si>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</si>
  <si>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</si>
  <si>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</si>
  <si>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</si>
  <si>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</si>
  <si>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</si>
  <si>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</si>
  <si>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</si>
  <si>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</si>
  <si>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</si>
  <si>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</si>
  <si>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</si>
  <si>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</si>
  <si>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</si>
  <si>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</si>
  <si>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</si>
  <si>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</si>
  <si>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</si>
  <si>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</si>
  <si>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</si>
  <si>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</si>
  <si>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</si>
  <si>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</si>
  <si>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</si>
  <si>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</si>
  <si>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</si>
  <si>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</si>
  <si>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</si>
  <si>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</si>
  <si>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</si>
  <si>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</si>
  <si>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</si>
  <si>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</si>
  <si>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</si>
  <si>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</si>
  <si>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</si>
  <si>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</si>
  <si>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</si>
  <si>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</si>
  <si>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</si>
  <si>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</si>
  <si>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</si>
  <si>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</si>
  <si>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</si>
  <si>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</si>
  <si>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</si>
  <si>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</si>
  <si>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</si>
  <si>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</si>
  <si>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</si>
  <si>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</si>
  <si>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</si>
  <si>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</si>
  <si>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</si>
  <si>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</si>
  <si>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</si>
  <si>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</si>
  <si>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</si>
  <si>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</si>
  <si>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</si>
  <si>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</si>
  <si>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</si>
  <si>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</si>
  <si>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</si>
  <si>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</si>
  <si>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</si>
  <si>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</si>
  <si>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</si>
  <si>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</si>
  <si>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</si>
  <si>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</si>
  <si>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</si>
  <si>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</si>
  <si>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</si>
  <si>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</si>
  <si>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</si>
  <si>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</si>
  <si>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</si>
  <si>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</si>
  <si>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</si>
  <si>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</si>
  <si>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</si>
  <si>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</si>
  <si>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</si>
  <si>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</si>
  <si>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</si>
  <si>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</si>
  <si>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</si>
  <si>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</si>
  <si>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</si>
  <si>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</si>
  <si>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</si>
  <si>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</si>
  <si>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</si>
  <si>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</si>
  <si>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</si>
  <si>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</si>
  <si>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</si>
  <si>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</si>
  <si>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</si>
  <si>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</si>
  <si>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</si>
  <si>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</si>
  <si>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</si>
  <si>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</si>
  <si>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</si>
  <si>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</si>
  <si>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</si>
  <si>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</si>
  <si>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</si>
  <si>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</si>
  <si>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</si>
  <si>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</si>
  <si>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</si>
  <si>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</si>
  <si>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</si>
  <si>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</si>
  <si>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</si>
  <si>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</si>
  <si>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</si>
  <si>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</si>
  <si>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</si>
  <si>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</si>
  <si>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</si>
  <si>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</si>
  <si>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</si>
  <si>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</si>
  <si>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</si>
  <si>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</si>
  <si>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</si>
  <si>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</si>
  <si>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</si>
  <si>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</si>
  <si>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</si>
  <si>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</si>
  <si>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</si>
  <si>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</si>
  <si>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</si>
  <si>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</si>
  <si>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</si>
  <si>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</si>
  <si>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</si>
  <si>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</si>
  <si>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</si>
  <si>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</si>
  <si>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</si>
  <si>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</si>
  <si>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</si>
  <si>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</si>
  <si>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</si>
  <si>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</si>
  <si>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</si>
  <si>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</si>
  <si>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</si>
  <si>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</si>
  <si>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</si>
  <si>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</si>
  <si>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</si>
  <si>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</si>
  <si>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</si>
  <si>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</si>
  <si>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</si>
  <si>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</si>
  <si>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</si>
  <si>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</si>
  <si>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</si>
  <si>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</si>
  <si>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</si>
  <si>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</si>
  <si>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</si>
  <si>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</si>
  <si>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</si>
  <si>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</si>
  <si>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</si>
  <si>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</si>
  <si>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</si>
  <si>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</si>
  <si>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</si>
  <si>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</si>
  <si>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</si>
  <si>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</si>
  <si>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</si>
  <si>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</si>
  <si>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</si>
  <si>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</si>
  <si>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</si>
  <si>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</si>
  <si>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</si>
  <si>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</si>
  <si>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</si>
  <si>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</si>
  <si>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</si>
  <si>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</si>
  <si>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</si>
  <si>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</si>
  <si>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</si>
  <si>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</si>
  <si>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</si>
  <si>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</si>
  <si>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</si>
  <si>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</si>
  <si>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</si>
  <si>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</si>
  <si>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</si>
  <si>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</si>
  <si>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</si>
  <si>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</si>
  <si>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</si>
  <si>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</si>
  <si>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</si>
  <si>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</si>
  <si>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</si>
  <si>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</si>
  <si>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</si>
  <si>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</si>
  <si>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</si>
  <si>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</si>
  <si>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</si>
  <si>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</si>
  <si>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</si>
  <si>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</si>
  <si>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</si>
  <si>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</si>
  <si>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</si>
  <si>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</si>
  <si>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</si>
  <si>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</si>
  <si>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</si>
  <si>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</si>
  <si>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</si>
  <si>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</si>
  <si>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</si>
  <si>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</si>
  <si>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</si>
  <si>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</si>
  <si>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</si>
  <si>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</si>
  <si>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</si>
  <si>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</si>
  <si>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</si>
  <si>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</si>
  <si>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</si>
  <si>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</si>
  <si>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</si>
  <si>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</si>
  <si>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</si>
  <si>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</si>
  <si>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</si>
  <si>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</si>
  <si>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</si>
  <si>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</si>
  <si>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</si>
  <si>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</si>
  <si>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</si>
  <si>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</si>
  <si>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</si>
  <si>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</si>
  <si>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</si>
  <si>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</si>
  <si>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</si>
  <si>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</si>
  <si>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</si>
  <si>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</si>
  <si>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</si>
  <si>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</si>
  <si>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</si>
  <si>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</si>
  <si>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</si>
  <si>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</si>
  <si>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</si>
  <si>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</si>
  <si>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</si>
  <si>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</si>
  <si>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</si>
  <si>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</si>
  <si>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</si>
  <si>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</si>
  <si>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</si>
  <si>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</si>
  <si>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</si>
  <si>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</si>
  <si>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</si>
  <si>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</si>
  <si>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</si>
  <si>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</si>
  <si>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</si>
  <si>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</si>
  <si>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</si>
  <si>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</si>
  <si>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</si>
  <si>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</si>
  <si>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</si>
  <si>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</si>
  <si>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</si>
  <si>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</si>
  <si>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</si>
  <si>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</si>
  <si>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</si>
  <si>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</si>
  <si>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</si>
  <si>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</si>
  <si>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</si>
  <si>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</si>
  <si>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</si>
  <si>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</si>
  <si>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</si>
  <si>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</si>
  <si>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</si>
  <si>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</si>
  <si>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</si>
  <si>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</si>
  <si>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</si>
  <si>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</si>
  <si>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</si>
  <si>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</si>
  <si>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</si>
  <si>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</si>
  <si>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</si>
  <si>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</si>
  <si>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</si>
  <si>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</si>
  <si>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</si>
  <si>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</si>
  <si>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</si>
  <si>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</si>
  <si>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</si>
  <si>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</si>
  <si>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</si>
  <si>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</si>
  <si>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</si>
  <si>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</si>
  <si>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</si>
  <si>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</si>
  <si>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</si>
  <si>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</si>
  <si>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</si>
  <si>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</si>
  <si>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</si>
  <si>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</si>
  <si>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</si>
  <si>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</si>
  <si>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</si>
  <si>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</si>
  <si>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</si>
  <si>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</si>
  <si>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</si>
  <si>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</si>
  <si>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</si>
  <si>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</si>
  <si>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</si>
  <si>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</si>
  <si>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</si>
  <si>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</si>
  <si>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</si>
  <si>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</si>
  <si>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</si>
  <si>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</si>
  <si>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</si>
  <si>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</si>
  <si>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</si>
  <si>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</si>
  <si>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</si>
  <si>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</si>
  <si>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</si>
  <si>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</si>
  <si>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</si>
  <si>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</si>
  <si>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</si>
  <si>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</si>
  <si>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</si>
  <si>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</si>
  <si>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</si>
  <si>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</si>
  <si>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</si>
  <si>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</si>
  <si>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</si>
  <si>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</si>
  <si>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</si>
  <si>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</si>
  <si>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</si>
  <si>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</si>
  <si>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</si>
  <si>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</si>
  <si>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</si>
  <si>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</si>
  <si>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</si>
  <si>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</si>
  <si>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</si>
  <si>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</si>
  <si>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</si>
  <si>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</si>
  <si>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</si>
  <si>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</si>
  <si>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</si>
  <si>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</si>
  <si>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</si>
  <si>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</si>
  <si>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</si>
  <si>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</si>
  <si>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</si>
  <si>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</si>
  <si>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</si>
  <si>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</si>
  <si>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</si>
  <si>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</si>
  <si>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</si>
  <si>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</si>
  <si>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</si>
  <si>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</si>
  <si>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</si>
  <si>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</si>
  <si>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</si>
  <si>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</si>
  <si>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</si>
  <si>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</si>
  <si>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</si>
  <si>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</si>
  <si>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</si>
  <si>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</si>
  <si>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</si>
  <si>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</si>
  <si>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</si>
  <si>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</si>
  <si>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</si>
  <si>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</si>
  <si>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</si>
  <si>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</si>
  <si>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</si>
  <si>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</si>
  <si>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</si>
  <si>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</si>
  <si>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</si>
  <si>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</si>
  <si>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</si>
  <si>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</si>
  <si>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</si>
  <si>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</si>
  <si>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</si>
  <si>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</si>
  <si>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</si>
  <si>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</si>
  <si>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</si>
  <si>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</si>
  <si>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</si>
  <si>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</si>
  <si>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</si>
  <si>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</si>
  <si>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</si>
  <si>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</si>
  <si>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</si>
  <si>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</si>
  <si>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</si>
  <si>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</si>
  <si>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</si>
  <si>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</si>
  <si>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</si>
  <si>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</si>
  <si>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</si>
  <si>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</si>
  <si>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</si>
  <si>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</si>
  <si>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</si>
  <si>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</si>
  <si>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</si>
  <si>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</si>
  <si>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</si>
  <si>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</si>
  <si>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</si>
  <si>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</si>
  <si>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</si>
  <si>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</si>
  <si>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</si>
  <si>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</si>
  <si>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</si>
  <si>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</si>
  <si>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</si>
  <si>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</si>
  <si>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</si>
  <si>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</si>
  <si>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</si>
  <si>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</si>
  <si>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</si>
  <si>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</si>
  <si>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</si>
  <si>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</si>
  <si>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</si>
  <si>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</si>
  <si>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</si>
  <si>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</si>
  <si>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</si>
  <si>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</si>
  <si>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</si>
  <si>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</si>
  <si>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</si>
  <si>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</si>
  <si>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</si>
  <si>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</si>
  <si>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</si>
  <si>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</si>
  <si>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</si>
  <si>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</si>
  <si>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</si>
  <si>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</si>
  <si>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</si>
  <si>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</si>
  <si>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</si>
  <si>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</si>
  <si>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</si>
  <si>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</si>
  <si>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</si>
  <si>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</si>
  <si>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</si>
  <si>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</si>
  <si>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</si>
  <si>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</si>
  <si>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</si>
  <si>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</si>
  <si>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</si>
  <si>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</si>
  <si>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</si>
  <si>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</si>
  <si>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</si>
  <si>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</si>
  <si>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</si>
  <si>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</si>
  <si>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</si>
  <si>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</si>
  <si>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</si>
  <si>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</si>
  <si>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</si>
  <si>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</si>
  <si>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</si>
  <si>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</si>
  <si>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</si>
  <si>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</si>
  <si>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</si>
  <si>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</si>
  <si>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</si>
  <si>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</si>
  <si>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</si>
  <si>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</si>
  <si>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</si>
  <si>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</si>
  <si>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</si>
  <si>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</si>
  <si>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</si>
  <si>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</si>
  <si>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</si>
  <si>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</si>
  <si>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</si>
  <si>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</si>
  <si>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</si>
  <si>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</si>
  <si>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</si>
  <si>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</si>
  <si>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</si>
  <si>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</si>
  <si>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</si>
  <si>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</si>
  <si>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</si>
  <si>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</si>
  <si>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</si>
  <si>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</si>
  <si>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</si>
  <si>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</si>
  <si>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</si>
  <si>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</si>
  <si>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</si>
  <si>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</si>
  <si>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</si>
  <si>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</si>
  <si>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</si>
  <si>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</si>
  <si>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</si>
  <si>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</si>
  <si>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</si>
  <si>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</si>
  <si>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</si>
  <si>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</si>
  <si>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</si>
  <si>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</si>
  <si>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</si>
  <si>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</si>
  <si>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</si>
  <si>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</si>
  <si>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</si>
  <si>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</si>
  <si>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</si>
  <si>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</si>
  <si>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</si>
  <si>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</si>
  <si>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</si>
  <si>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</si>
  <si>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</si>
  <si>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</si>
  <si>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</si>
  <si>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</si>
  <si>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</si>
  <si>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</si>
  <si>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</si>
  <si>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</si>
  <si>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</si>
  <si>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</si>
  <si>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</si>
  <si>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</si>
  <si>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</si>
  <si>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</si>
  <si>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</si>
  <si>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</si>
  <si>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</si>
  <si>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</si>
  <si>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</si>
  <si>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</si>
  <si>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</si>
  <si>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</si>
  <si>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</si>
  <si>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</si>
  <si>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</si>
  <si>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</si>
  <si>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</si>
  <si>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</si>
  <si>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</si>
  <si>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</si>
  <si>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</si>
  <si>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</si>
  <si>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</si>
  <si>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</si>
  <si>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</si>
  <si>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</si>
  <si>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</si>
  <si>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</si>
  <si>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</si>
  <si>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</si>
  <si>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</si>
  <si>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</si>
  <si>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</si>
  <si>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</si>
  <si>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</si>
  <si>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</si>
  <si>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</si>
  <si>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</si>
  <si>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</si>
  <si>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</si>
  <si>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</si>
  <si>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</si>
  <si>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</si>
  <si>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</si>
  <si>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</si>
  <si>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</si>
  <si>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</si>
  <si>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</si>
  <si>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</si>
  <si>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</si>
  <si>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</si>
  <si>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</si>
  <si>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</si>
  <si>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</si>
  <si>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</si>
  <si>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</si>
  <si>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</si>
  <si>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</si>
  <si>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</si>
  <si>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</si>
  <si>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</si>
  <si>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</si>
  <si>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</si>
  <si>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</si>
  <si>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</si>
  <si>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</si>
  <si>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</si>
  <si>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</si>
  <si>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</si>
  <si>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</si>
  <si>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</si>
  <si>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</si>
  <si>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</si>
  <si>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</si>
  <si>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</si>
  <si>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</si>
  <si>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</si>
  <si>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</si>
  <si>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</si>
  <si>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</si>
  <si>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</si>
  <si>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</si>
  <si>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</si>
  <si>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</si>
  <si>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</si>
  <si>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</si>
  <si>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</si>
  <si>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</si>
  <si>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</si>
  <si>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</si>
  <si>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</si>
  <si>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</si>
  <si>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</si>
  <si>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</si>
  <si>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</si>
  <si>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</si>
  <si>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</si>
  <si>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</si>
  <si>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</si>
  <si>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</si>
  <si>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</si>
  <si>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</si>
  <si>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</si>
  <si>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</si>
  <si>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</si>
  <si>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</si>
  <si>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</si>
  <si>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</si>
  <si>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</si>
  <si>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</si>
  <si>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</si>
  <si>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</si>
  <si>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</si>
  <si>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</si>
  <si>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</si>
  <si>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</si>
  <si>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</si>
  <si>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</si>
  <si>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</si>
  <si>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</si>
  <si>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</si>
  <si>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</si>
  <si>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</si>
  <si>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</si>
  <si>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</si>
  <si>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</si>
  <si>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</si>
  <si>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</si>
  <si>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</si>
  <si>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</si>
  <si>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</si>
  <si>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</si>
  <si>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</si>
  <si>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</si>
  <si>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</si>
  <si>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</si>
  <si>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</si>
  <si>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</si>
  <si>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</si>
  <si>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</si>
  <si>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</si>
  <si>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</si>
  <si>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</si>
  <si>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</si>
  <si>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</si>
  <si>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</si>
  <si>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</si>
  <si>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</si>
  <si>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</si>
  <si>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</si>
  <si>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</si>
  <si>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</si>
  <si>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</si>
  <si>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</si>
  <si>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</si>
  <si>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</si>
  <si>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</si>
  <si>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</si>
  <si>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</si>
  <si>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</si>
  <si>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</si>
  <si>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</si>
  <si>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</si>
  <si>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</si>
  <si>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</si>
  <si>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</si>
  <si>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</si>
  <si>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</si>
  <si>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</si>
  <si>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</si>
  <si>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</si>
  <si>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</si>
  <si>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</si>
  <si>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</si>
  <si>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</si>
  <si>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</si>
  <si>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</si>
  <si>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</si>
  <si>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</si>
  <si>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</si>
  <si>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</si>
  <si>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</si>
  <si>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</si>
  <si>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</si>
  <si>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</si>
  <si>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</si>
  <si>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</si>
  <si>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</si>
  <si>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</si>
  <si>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</si>
  <si>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</si>
  <si>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</si>
  <si>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</si>
  <si>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</si>
  <si>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</si>
  <si>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</si>
  <si>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</si>
  <si>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</si>
  <si>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</si>
  <si>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</si>
  <si>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</si>
  <si>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</si>
  <si>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</si>
  <si>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</si>
  <si>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</si>
  <si>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</si>
  <si>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</si>
  <si>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</si>
  <si>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</si>
  <si>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</si>
  <si>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</si>
  <si>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</si>
  <si>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</si>
  <si>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</si>
  <si>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</si>
  <si>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</si>
  <si>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</si>
  <si>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</si>
  <si>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</si>
  <si>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</si>
  <si>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</si>
  <si>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</si>
  <si>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</si>
  <si>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</si>
  <si>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</si>
  <si>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</si>
  <si>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</si>
  <si>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</si>
  <si>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</si>
  <si>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</si>
  <si>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</si>
  <si>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</si>
  <si>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</si>
  <si>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</si>
  <si>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</si>
  <si>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</si>
  <si>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</si>
  <si>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</si>
  <si>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</si>
  <si>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</si>
  <si>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</si>
  <si>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</si>
  <si>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</si>
  <si>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</si>
  <si>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</si>
  <si>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</si>
  <si>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</si>
  <si>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</si>
  <si>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</si>
  <si>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</si>
  <si>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</si>
  <si>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</si>
  <si>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</si>
  <si>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</si>
  <si>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</si>
  <si>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</si>
  <si>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</si>
  <si>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</si>
  <si>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</si>
  <si>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</si>
  <si>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</si>
  <si>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</si>
  <si>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</si>
  <si>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</si>
  <si>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</si>
  <si>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</si>
  <si>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</si>
  <si>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</si>
  <si>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</si>
  <si>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</si>
  <si>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</si>
  <si>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</si>
  <si>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</si>
  <si>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</si>
  <si>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</si>
  <si>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</si>
  <si>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</si>
  <si>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</si>
  <si>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</si>
  <si>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</si>
  <si>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</si>
  <si>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</si>
  <si>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</si>
  <si>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</si>
  <si>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</si>
  <si>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</si>
  <si>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</si>
  <si>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</si>
  <si>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</si>
  <si>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</si>
  <si>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</si>
  <si>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</si>
  <si>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</si>
  <si>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</si>
  <si>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</si>
  <si>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</si>
  <si>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</si>
  <si>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</si>
  <si>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</si>
  <si>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</si>
  <si>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</si>
  <si>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</si>
  <si>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</si>
  <si>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</si>
  <si>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</si>
  <si>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</si>
  <si>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</si>
  <si>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</si>
  <si>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</si>
  <si>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</si>
  <si>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</si>
  <si>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</si>
  <si>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</si>
  <si>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</si>
  <si>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</si>
  <si>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</si>
  <si>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</si>
  <si>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</si>
  <si>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</si>
  <si>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</si>
  <si>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</si>
  <si>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</si>
  <si>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</si>
  <si>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</si>
  <si>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</si>
  <si>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</si>
  <si>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</si>
  <si>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</si>
  <si>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</si>
  <si>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</si>
  <si>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</si>
  <si>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</si>
  <si>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</si>
  <si>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</si>
  <si>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</si>
  <si>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</si>
  <si>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</si>
  <si>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</si>
  <si>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</si>
  <si>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</si>
  <si>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</si>
  <si>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</si>
  <si>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</si>
  <si>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</si>
  <si>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</si>
  <si>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</si>
  <si>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</si>
  <si>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</si>
  <si>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</si>
  <si>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</si>
  <si>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</si>
  <si>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</si>
  <si>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</si>
  <si>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</si>
  <si>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</si>
  <si>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</si>
  <si>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</si>
  <si>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</si>
  <si>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</si>
  <si>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</si>
  <si>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</si>
  <si>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</si>
  <si>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</si>
  <si>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</si>
  <si>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</si>
  <si>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</si>
  <si>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</si>
  <si>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</si>
  <si>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</si>
  <si>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</si>
  <si>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</si>
  <si>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</si>
  <si>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</si>
  <si>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</si>
  <si>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</si>
  <si>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</si>
  <si>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</si>
  <si>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</si>
  <si>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</si>
  <si>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</si>
  <si>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</si>
  <si>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</si>
  <si>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</si>
  <si>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</si>
  <si>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</si>
  <si>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</si>
  <si>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</si>
  <si>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</si>
  <si>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</si>
  <si>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</si>
  <si>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</si>
  <si>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</si>
  <si>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</si>
  <si>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</si>
  <si>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</si>
  <si>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</si>
  <si>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</si>
  <si>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</si>
  <si>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</si>
  <si>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</si>
  <si>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</si>
  <si>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</si>
  <si>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</si>
  <si>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</si>
  <si>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</si>
  <si>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</si>
  <si>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</si>
  <si>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</si>
  <si>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</si>
  <si>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</si>
  <si>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</si>
  <si>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</si>
  <si>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</si>
  <si>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</si>
  <si>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</si>
  <si>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</si>
  <si>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</si>
  <si>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</si>
  <si>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</si>
  <si>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</si>
  <si>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</si>
  <si>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</si>
  <si>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</si>
  <si>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</si>
  <si>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</si>
  <si>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</si>
  <si>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</si>
  <si>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</si>
  <si>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</si>
  <si>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</si>
  <si>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</si>
  <si>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</si>
  <si>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</si>
  <si>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</si>
  <si>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</si>
  <si>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</si>
  <si>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</si>
  <si>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</si>
  <si>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</si>
  <si>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</si>
  <si>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</si>
  <si>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</si>
  <si>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</si>
  <si>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</si>
  <si>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</si>
  <si>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</si>
  <si>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</si>
  <si>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</si>
  <si>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</si>
  <si>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</si>
  <si>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</si>
  <si>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</si>
  <si>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</si>
  <si>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</si>
  <si>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</si>
  <si>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</si>
  <si>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</si>
  <si>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</si>
  <si>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</si>
  <si>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</si>
  <si>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</si>
  <si>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</si>
  <si>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</si>
  <si>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</si>
  <si>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</si>
  <si>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</si>
  <si>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</si>
  <si>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</si>
  <si>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</si>
  <si>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</si>
  <si>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</si>
  <si>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</si>
  <si>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</si>
  <si>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</si>
  <si>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</si>
  <si>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</si>
  <si>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</si>
  <si>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</si>
  <si>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</si>
  <si>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</si>
  <si>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</si>
  <si>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</si>
  <si>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</si>
  <si>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</si>
  <si>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</si>
  <si>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</si>
  <si>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</si>
  <si>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</si>
  <si>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</si>
  <si>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</si>
  <si>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</si>
  <si>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</si>
  <si>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</si>
  <si>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</si>
  <si>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</si>
  <si>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</si>
  <si>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</si>
  <si>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</si>
  <si>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</si>
  <si>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</si>
  <si>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</si>
  <si>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</si>
  <si>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</si>
  <si>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</si>
  <si>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</si>
  <si>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</si>
  <si>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</si>
  <si>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</si>
  <si>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</si>
  <si>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</si>
  <si>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</si>
  <si>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</si>
  <si>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</si>
  <si>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</si>
  <si>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</si>
  <si>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</si>
  <si>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</si>
  <si>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</si>
  <si>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</si>
  <si>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</si>
  <si>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</si>
  <si>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</si>
  <si>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</si>
  <si>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</si>
  <si>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</si>
  <si>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</si>
  <si>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</si>
  <si>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</si>
  <si>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</si>
  <si>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</si>
  <si>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</si>
  <si>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</si>
  <si>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</si>
  <si>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</si>
  <si>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</si>
  <si>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</si>
  <si>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</si>
  <si>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</si>
  <si>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</si>
  <si>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</si>
  <si>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</si>
  <si>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</si>
  <si>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</si>
  <si>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</si>
  <si>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</si>
  <si>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</si>
  <si>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</si>
  <si>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</si>
  <si>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</si>
  <si>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</si>
  <si>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</si>
  <si>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</si>
  <si>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</si>
  <si>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</si>
  <si>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</si>
  <si>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</si>
  <si>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</si>
  <si>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</si>
  <si>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</si>
  <si>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</si>
  <si>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</si>
  <si>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</si>
  <si>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</si>
  <si>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</si>
  <si>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</si>
  <si>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</si>
  <si>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</si>
  <si>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</si>
  <si>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</si>
  <si>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</si>
  <si>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</si>
  <si>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</si>
  <si>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</si>
  <si>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</si>
  <si>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</si>
  <si>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</si>
  <si>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</si>
  <si>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</si>
  <si>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</si>
  <si>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</si>
  <si>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</si>
  <si>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</si>
  <si>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</si>
  <si>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</si>
  <si>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</si>
  <si>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</si>
  <si>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</si>
  <si>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</si>
  <si>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</si>
  <si>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</si>
  <si>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</si>
  <si>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</si>
  <si>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</si>
  <si>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</si>
  <si>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</si>
  <si>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</si>
  <si>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</si>
  <si>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</si>
  <si>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</si>
  <si>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</si>
  <si>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</si>
  <si>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</si>
  <si>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</si>
  <si>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</si>
  <si>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</si>
  <si>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</si>
  <si>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</si>
  <si>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</si>
  <si>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</si>
  <si>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</si>
  <si>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</si>
  <si>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</si>
  <si>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</si>
  <si>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</si>
  <si>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</si>
  <si>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</si>
  <si>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</si>
  <si>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</si>
  <si>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</si>
  <si>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</si>
  <si>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</si>
  <si>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</si>
  <si>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</si>
  <si>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</si>
  <si>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</si>
  <si>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</si>
  <si>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</si>
  <si>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</si>
  <si>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</si>
  <si>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</si>
  <si>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</si>
  <si>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</si>
  <si>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</si>
  <si>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</si>
  <si>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</si>
  <si>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</si>
  <si>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</si>
  <si>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</si>
  <si>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</si>
  <si>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</si>
  <si>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</si>
  <si>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</si>
  <si>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</si>
  <si>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</si>
  <si>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</si>
  <si>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</si>
  <si>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</si>
  <si>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</si>
  <si>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</si>
  <si>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</si>
  <si>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</si>
  <si>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</si>
  <si>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</si>
  <si>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</si>
  <si>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</si>
  <si>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</si>
  <si>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</si>
  <si>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</si>
  <si>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</si>
  <si>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</si>
  <si>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</si>
  <si>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</si>
  <si>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</si>
  <si>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</si>
  <si>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</si>
  <si>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</si>
  <si>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</si>
  <si>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</si>
  <si>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</si>
  <si>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</si>
  <si>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</si>
  <si>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</si>
  <si>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</si>
  <si>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</si>
  <si>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</si>
  <si>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</si>
  <si>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</si>
  <si>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</si>
  <si>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</si>
  <si>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</si>
  <si>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</si>
  <si>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</si>
  <si>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</si>
  <si>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</si>
  <si>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</si>
  <si>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</si>
  <si>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</si>
  <si>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</si>
  <si>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</si>
  <si>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</si>
  <si>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</si>
  <si>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</si>
  <si>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</si>
  <si>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</si>
  <si>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</si>
  <si>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</si>
  <si>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</si>
  <si>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</si>
  <si>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</si>
  <si>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</si>
  <si>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</si>
  <si>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</si>
  <si>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</si>
  <si>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</si>
  <si>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</si>
  <si>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</si>
  <si>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</si>
  <si>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</si>
  <si>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</si>
  <si>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</si>
  <si>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</si>
  <si>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</si>
  <si>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</si>
  <si>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</si>
  <si>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</si>
  <si>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</si>
  <si>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</si>
  <si>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</si>
  <si>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</si>
  <si>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</si>
  <si>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</si>
  <si>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</si>
  <si>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</si>
  <si>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</si>
  <si>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</si>
  <si>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</si>
  <si>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</si>
  <si>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</si>
  <si>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</si>
  <si>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</si>
  <si>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</si>
  <si>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</si>
  <si>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</si>
  <si>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</si>
  <si>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</si>
  <si>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</si>
  <si>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</si>
  <si>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</si>
  <si>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</si>
  <si>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</si>
  <si>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</si>
  <si>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</si>
  <si>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</si>
  <si>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</si>
  <si>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</si>
  <si>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</si>
  <si>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</si>
  <si>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</si>
  <si>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</si>
  <si>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</si>
  <si>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</si>
  <si>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</si>
  <si>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</si>
  <si>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</si>
  <si>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</si>
  <si>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</si>
  <si>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</si>
  <si>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</si>
  <si>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</si>
  <si>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</si>
  <si>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</si>
  <si>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</si>
  <si>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</si>
  <si>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</si>
  <si>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</si>
  <si>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</si>
  <si>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</si>
  <si>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</si>
  <si>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</si>
  <si>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</si>
  <si>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</si>
  <si>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</si>
  <si>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</si>
  <si>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</si>
  <si>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</si>
  <si>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</si>
  <si>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</si>
  <si>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</si>
  <si>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</si>
  <si>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</si>
  <si>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</si>
  <si>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</si>
  <si>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</si>
  <si>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</si>
  <si>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</si>
  <si>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</si>
  <si>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</si>
  <si>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</si>
  <si>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</si>
  <si>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</si>
  <si>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</si>
  <si>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</si>
  <si>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</si>
  <si>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</si>
  <si>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</si>
  <si>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</si>
  <si>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</si>
  <si>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</si>
  <si>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</si>
  <si>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</si>
  <si>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</si>
  <si>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</si>
  <si>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</si>
  <si>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</si>
  <si>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</si>
  <si>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</si>
  <si>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</si>
  <si>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</si>
  <si>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</si>
  <si>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</si>
  <si>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</si>
  <si>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</si>
  <si>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</si>
  <si>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</si>
  <si>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</si>
  <si>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</si>
  <si>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</si>
  <si>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</si>
  <si>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</si>
  <si>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</si>
  <si>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</si>
  <si>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</si>
  <si>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</si>
  <si>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</si>
  <si>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</si>
  <si>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</si>
  <si>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</si>
  <si>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</si>
  <si>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</si>
  <si>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</si>
  <si>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</si>
  <si>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</si>
  <si>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</si>
  <si>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</si>
  <si>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</si>
  <si>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</si>
  <si>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</si>
  <si>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</si>
  <si>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</si>
  <si>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</si>
  <si>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</si>
  <si>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</si>
  <si>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</si>
  <si>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</si>
  <si>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</si>
  <si>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</si>
  <si>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</si>
  <si>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</si>
  <si>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</si>
  <si>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</si>
  <si>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</si>
  <si>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</si>
  <si>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</si>
  <si>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</si>
  <si>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</si>
  <si>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</si>
  <si>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</si>
  <si>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</si>
  <si>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</si>
  <si>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</si>
  <si>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</si>
  <si>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</si>
  <si>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</si>
  <si>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</si>
  <si>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</si>
  <si>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</si>
  <si>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</si>
  <si>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</si>
  <si>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</si>
  <si>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</si>
  <si>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</si>
  <si>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</si>
  <si>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</si>
  <si>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</si>
  <si>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</si>
  <si>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</si>
  <si>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</si>
  <si>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</si>
  <si>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</si>
  <si>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</si>
  <si>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</si>
  <si>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</si>
  <si>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</si>
  <si>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</si>
  <si>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</si>
  <si>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</si>
  <si>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</si>
  <si>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</si>
  <si>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</si>
  <si>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</si>
  <si>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</si>
  <si>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</si>
  <si>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</si>
  <si>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</si>
  <si>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</si>
  <si>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</si>
  <si>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</si>
  <si>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</si>
  <si>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</si>
  <si>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</si>
  <si>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</si>
  <si>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</si>
  <si>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</si>
  <si>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</si>
  <si>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</si>
  <si>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</si>
  <si>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</si>
  <si>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</si>
  <si>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</si>
  <si>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</si>
  <si>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</si>
  <si>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</si>
  <si>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</si>
  <si>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</si>
  <si>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</si>
  <si>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</si>
  <si>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</si>
  <si>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</si>
  <si>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</si>
  <si>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</si>
  <si>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</si>
  <si>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</si>
  <si>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</si>
  <si>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</si>
  <si>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</si>
  <si>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</si>
  <si>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</si>
  <si>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</si>
  <si>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</si>
  <si>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</si>
  <si>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</si>
  <si>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</si>
  <si>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</si>
  <si>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</si>
  <si>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</si>
  <si>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</si>
  <si>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</si>
  <si>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</si>
  <si>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</si>
  <si>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</si>
  <si>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</si>
  <si>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</si>
  <si>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</si>
  <si>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</si>
  <si>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</si>
  <si>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</si>
  <si>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</si>
  <si>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</si>
  <si>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</si>
  <si>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</si>
  <si>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</si>
  <si>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</si>
  <si>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</si>
  <si>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</si>
  <si>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</si>
  <si>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</si>
  <si>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</si>
  <si>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</si>
  <si>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</si>
  <si>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</si>
  <si>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</si>
  <si>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</si>
  <si>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</si>
  <si>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</si>
  <si>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</si>
  <si>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</si>
  <si>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</si>
  <si>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</si>
  <si>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</si>
  <si>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</si>
  <si>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</si>
  <si>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</si>
  <si>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</si>
  <si>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</si>
  <si>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</si>
  <si>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</si>
  <si>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</si>
  <si>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</si>
  <si>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</si>
  <si>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</si>
  <si>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</si>
  <si>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</si>
  <si>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</si>
  <si>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</si>
  <si>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</si>
  <si>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</si>
  <si>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</si>
  <si>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</si>
  <si>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</si>
  <si>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</si>
  <si>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</si>
  <si>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</si>
  <si>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</si>
  <si>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</si>
  <si>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</si>
  <si>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</si>
  <si>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</si>
  <si>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</si>
  <si>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</si>
  <si>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</si>
  <si>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</si>
  <si>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</si>
  <si>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</si>
  <si>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</si>
  <si>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</si>
  <si>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</si>
  <si>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</si>
  <si>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</si>
  <si>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</si>
  <si>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</si>
  <si>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</si>
  <si>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</si>
  <si>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</si>
  <si>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</si>
  <si>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</si>
  <si>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</si>
  <si>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</si>
  <si>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</si>
  <si>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</si>
  <si>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</si>
  <si>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</si>
  <si>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</si>
  <si>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</si>
  <si>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</si>
  <si>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</si>
  <si>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</si>
  <si>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</si>
  <si>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</si>
  <si>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</si>
  <si>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</si>
  <si>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</si>
  <si>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</si>
  <si>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</si>
  <si>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</si>
  <si>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</si>
  <si>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</si>
  <si>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</si>
  <si>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</si>
  <si>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</si>
  <si>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</si>
  <si>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</si>
  <si>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</si>
  <si>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</si>
  <si>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</si>
  <si>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</si>
  <si>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</si>
  <si>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</si>
  <si>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</si>
  <si>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</si>
  <si>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</si>
  <si>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</si>
  <si>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</si>
  <si>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</si>
  <si>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</si>
  <si>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</si>
  <si>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</si>
  <si>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</si>
  <si>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</si>
  <si>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</si>
  <si>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</si>
  <si>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</si>
  <si>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</si>
  <si>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</si>
  <si>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</si>
  <si>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</si>
  <si>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</si>
  <si>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</si>
  <si>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</si>
  <si>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</si>
  <si>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</si>
  <si>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</si>
  <si>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</si>
  <si>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</si>
  <si>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</si>
  <si>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</si>
  <si>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</si>
  <si>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</si>
  <si>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</si>
  <si>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</si>
  <si>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</si>
  <si>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</si>
  <si>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</si>
  <si>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</si>
  <si>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</si>
  <si>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</si>
  <si>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</si>
  <si>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</si>
  <si>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</si>
  <si>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</si>
  <si>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</si>
  <si>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</si>
  <si>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</si>
  <si>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</si>
  <si>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</si>
  <si>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</si>
  <si>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</si>
  <si>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</si>
  <si>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</si>
  <si>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</si>
  <si>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</si>
  <si>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</si>
  <si>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</si>
  <si>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</si>
  <si>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</si>
  <si>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</si>
  <si>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</si>
  <si>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</si>
  <si>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</si>
  <si>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</si>
  <si>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</si>
  <si>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</si>
  <si>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</si>
  <si>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</si>
  <si>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</si>
  <si>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</si>
  <si>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</si>
  <si>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</si>
  <si>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</si>
  <si>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</si>
  <si>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</si>
  <si>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</si>
  <si>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</si>
  <si>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</si>
  <si>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</si>
  <si>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</si>
  <si>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</si>
  <si>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</si>
  <si>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</si>
  <si>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</si>
  <si>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</si>
  <si>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</si>
  <si>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</si>
  <si>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</si>
  <si>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</si>
  <si>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</si>
  <si>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</si>
  <si>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</si>
  <si>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</si>
  <si>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</si>
  <si>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</si>
  <si>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</si>
  <si>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</si>
  <si>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</si>
  <si>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</si>
  <si>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</si>
  <si>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</si>
  <si>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</si>
  <si>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</si>
  <si>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</si>
  <si>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</si>
  <si>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</si>
  <si>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</si>
  <si>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</si>
  <si>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</si>
  <si>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</si>
  <si>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</si>
  <si>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</si>
  <si>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</si>
  <si>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</si>
  <si>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</si>
  <si>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</si>
  <si>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</si>
  <si>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</si>
  <si>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</si>
  <si>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</si>
  <si>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</si>
  <si>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</si>
  <si>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</si>
  <si>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</si>
  <si>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</si>
  <si>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</si>
  <si>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</si>
  <si>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</si>
  <si>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</si>
  <si>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</si>
  <si>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</si>
  <si>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</si>
  <si>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</si>
  <si>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</si>
  <si>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</si>
  <si>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</si>
  <si>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</si>
  <si>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</si>
  <si>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</si>
  <si>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</si>
  <si>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</si>
  <si>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</si>
  <si>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</si>
  <si>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</si>
  <si>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</si>
  <si>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</si>
  <si>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</si>
  <si>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</si>
  <si>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</si>
  <si>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</si>
  <si>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</si>
  <si>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</si>
  <si>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</si>
  <si>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</si>
  <si>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</si>
  <si>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</si>
  <si>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</si>
  <si>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</si>
  <si>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</si>
  <si>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</si>
  <si>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</si>
  <si>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</si>
  <si>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</si>
  <si>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</si>
  <si>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</si>
  <si>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</si>
  <si>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</si>
  <si>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</si>
  <si>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</si>
  <si>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</si>
  <si>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</si>
  <si>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</si>
  <si>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</si>
  <si>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</si>
  <si>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</si>
  <si>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</si>
  <si>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</si>
  <si>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</si>
  <si>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</si>
  <si>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</si>
  <si>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</si>
  <si>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</si>
  <si>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</si>
  <si>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</si>
  <si>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</si>
  <si>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</si>
  <si>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</si>
  <si>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</si>
  <si>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</si>
  <si>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</si>
  <si>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</si>
  <si>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</si>
  <si>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</si>
  <si>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</si>
  <si>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</si>
  <si>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</si>
  <si>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</si>
  <si>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</si>
  <si>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</si>
  <si>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</si>
  <si>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</si>
  <si>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</si>
  <si>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</si>
  <si>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</si>
  <si>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</si>
  <si>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</si>
  <si>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</si>
  <si>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</si>
  <si>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</si>
  <si>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</si>
  <si>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</si>
  <si>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</si>
  <si>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</si>
  <si>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</si>
  <si>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</si>
  <si>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</si>
  <si>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</si>
  <si>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</si>
  <si>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</si>
  <si>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</si>
  <si>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</si>
  <si>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</si>
  <si>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</si>
  <si>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</si>
  <si>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</si>
  <si>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</si>
  <si>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</si>
  <si>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</si>
  <si>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</si>
  <si>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</si>
  <si>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</si>
  <si>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</si>
  <si>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</si>
  <si>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</si>
  <si>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</si>
  <si>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</si>
  <si>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</si>
  <si>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</si>
  <si>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</si>
  <si>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</si>
  <si>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</si>
  <si>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</si>
  <si>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</si>
  <si>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</si>
  <si>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</si>
  <si>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</si>
  <si>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</si>
  <si>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</si>
  <si>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</si>
  <si>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</si>
  <si>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</si>
  <si>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</si>
  <si>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</si>
  <si>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</si>
  <si>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</si>
  <si>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</si>
  <si>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</si>
  <si>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</si>
  <si>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</si>
  <si>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</si>
  <si>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</si>
  <si>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</si>
  <si>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</si>
  <si>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</si>
  <si>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</si>
  <si>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</si>
  <si>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</si>
  <si>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</si>
  <si>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</si>
  <si>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</si>
  <si>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</si>
  <si>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</si>
  <si>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</si>
  <si>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</si>
  <si>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</si>
  <si>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</si>
  <si>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</si>
  <si>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</si>
  <si>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</si>
  <si>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</si>
  <si>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</si>
  <si>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</si>
  <si>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</si>
  <si>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</si>
  <si>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</si>
  <si>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</si>
  <si>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</si>
  <si>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</si>
  <si>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</si>
  <si>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</si>
  <si>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</si>
  <si>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</si>
  <si>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</si>
  <si>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</si>
  <si>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</si>
  <si>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</si>
  <si>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</si>
  <si>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</si>
  <si>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</si>
  <si>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</si>
  <si>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</si>
  <si>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</si>
  <si>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</si>
  <si>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</si>
  <si>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</si>
  <si>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</si>
  <si>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</si>
  <si>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</si>
  <si>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</si>
  <si>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</si>
  <si>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</si>
  <si>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</si>
  <si>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</si>
  <si>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</si>
  <si>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</si>
  <si>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</si>
  <si>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</si>
  <si>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</si>
  <si>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</si>
  <si>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</si>
  <si>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</si>
  <si>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</si>
  <si>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</si>
  <si>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</si>
  <si>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</si>
  <si>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</si>
  <si>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</si>
  <si>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</si>
  <si>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</si>
  <si>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</si>
  <si>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</si>
  <si>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</si>
  <si>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</si>
  <si>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</si>
  <si>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</si>
  <si>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</si>
  <si>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</si>
  <si>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</si>
  <si>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</si>
  <si>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</si>
  <si>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</si>
  <si>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</si>
  <si>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</si>
  <si>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</si>
  <si>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</si>
  <si>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</si>
  <si>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</si>
  <si>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</si>
  <si>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</si>
  <si>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</si>
  <si>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</si>
  <si>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</si>
  <si>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</si>
  <si>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</si>
  <si>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</si>
  <si>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</si>
  <si>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</si>
  <si>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</si>
  <si>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</si>
  <si>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</si>
  <si>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</si>
  <si>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</si>
  <si>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</si>
  <si>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</si>
  <si>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</si>
  <si>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</si>
  <si>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</si>
  <si>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</si>
  <si>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</si>
  <si>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</si>
  <si>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</si>
  <si>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</si>
  <si>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</si>
  <si>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</si>
  <si>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</si>
  <si>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</si>
  <si>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</si>
  <si>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</si>
  <si>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</si>
  <si>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</si>
  <si>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</si>
  <si>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</si>
  <si>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</si>
  <si>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</si>
  <si>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</si>
  <si>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</si>
  <si>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</si>
  <si>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</si>
  <si>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</si>
  <si>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</si>
  <si>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</si>
  <si>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</si>
  <si>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</si>
  <si>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</si>
  <si>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</si>
  <si>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</si>
  <si>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</si>
  <si>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</si>
  <si>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</si>
  <si>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</si>
  <si>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</si>
  <si>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</si>
  <si>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</si>
  <si>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</si>
  <si>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</si>
  <si>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</si>
  <si>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</si>
  <si>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</si>
  <si>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</si>
  <si>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</si>
  <si>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</si>
  <si>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</si>
  <si>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</si>
  <si>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</si>
  <si>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</si>
  <si>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</si>
  <si>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</si>
  <si>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</si>
  <si>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</si>
  <si>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</si>
  <si>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</si>
  <si>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</si>
  <si>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</si>
  <si>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</si>
  <si>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</si>
  <si>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</si>
  <si>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</si>
  <si>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</si>
  <si>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</si>
  <si>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</si>
  <si>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</si>
  <si>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</si>
  <si>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</si>
  <si>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</si>
  <si>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</si>
  <si>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</si>
  <si>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</si>
  <si>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</si>
  <si>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</si>
  <si>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</si>
  <si>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</si>
  <si>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</si>
  <si>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</si>
  <si>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</si>
  <si>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</si>
  <si>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</si>
  <si>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</si>
  <si>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</si>
  <si>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</si>
  <si>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</si>
  <si>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</si>
  <si>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</si>
  <si>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</si>
  <si>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</si>
  <si>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</si>
  <si>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</si>
  <si>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</si>
  <si>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</si>
  <si>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</si>
  <si>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</si>
  <si>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</si>
  <si>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</si>
  <si>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</si>
  <si>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</si>
  <si>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</si>
  <si>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</si>
  <si>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</si>
  <si>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</si>
  <si>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</si>
  <si>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</si>
  <si>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</si>
  <si>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</si>
  <si>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</si>
  <si>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</si>
  <si>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</si>
  <si>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</si>
  <si>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</si>
  <si>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</si>
  <si>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</si>
  <si>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</si>
  <si>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</si>
  <si>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</si>
  <si>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</si>
  <si>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</si>
  <si>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</si>
  <si>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</si>
  <si>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</si>
  <si>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</si>
  <si>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</si>
  <si>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</si>
  <si>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</si>
  <si>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</si>
  <si>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</si>
  <si>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</si>
  <si>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</si>
  <si>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</si>
  <si>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</si>
  <si>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</si>
  <si>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</si>
  <si>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</si>
  <si>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</si>
  <si>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</si>
  <si>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</si>
  <si>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</si>
  <si>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</si>
  <si>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</si>
  <si>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</si>
  <si>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</si>
  <si>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</si>
  <si>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</si>
  <si>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</si>
  <si>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</si>
  <si>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</si>
  <si>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</si>
  <si>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</si>
  <si>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</si>
  <si>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</si>
  <si>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</si>
  <si>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</si>
  <si>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</si>
  <si>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</si>
  <si>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</si>
  <si>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</si>
  <si>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</si>
  <si>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</si>
  <si>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</si>
  <si>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</si>
  <si>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</si>
  <si>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</si>
  <si>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</si>
  <si>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</si>
  <si>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</si>
  <si>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</si>
  <si>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</si>
  <si>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</si>
  <si>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</si>
  <si>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</si>
  <si>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</si>
  <si>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</si>
  <si>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</si>
  <si>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</si>
  <si>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</si>
  <si>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</si>
  <si>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</si>
  <si>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</si>
  <si>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</si>
  <si>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</si>
  <si>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</si>
  <si>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</si>
  <si>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</si>
  <si>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</si>
  <si>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</si>
  <si>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</si>
  <si>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</si>
  <si>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</si>
  <si>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</si>
  <si>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</si>
  <si>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</si>
  <si>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</si>
  <si>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</si>
  <si>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</si>
  <si>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</si>
  <si>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</si>
  <si>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</si>
  <si>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</si>
  <si>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</si>
  <si>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</si>
  <si>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</si>
  <si>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</si>
  <si>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</si>
  <si>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</si>
  <si>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</si>
  <si>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</si>
  <si>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</si>
  <si>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</si>
  <si>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</si>
  <si>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</si>
  <si>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</si>
  <si>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</si>
  <si>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</si>
  <si>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</si>
  <si>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</si>
  <si>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</si>
  <si>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</si>
  <si>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</si>
  <si>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</si>
  <si>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</si>
  <si>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</si>
  <si>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</si>
  <si>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</si>
  <si>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</si>
  <si>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</si>
  <si>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</si>
  <si>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</si>
  <si>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</si>
  <si>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</si>
  <si>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</si>
  <si>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</si>
  <si>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</si>
  <si>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</si>
  <si>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</si>
  <si>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</si>
  <si>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</si>
  <si>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</si>
  <si>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</si>
  <si>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</si>
  <si>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</si>
  <si>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</si>
  <si>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</si>
  <si>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</si>
  <si>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</si>
  <si>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</si>
  <si>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</si>
  <si>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</si>
  <si>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</si>
  <si>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</si>
  <si>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</si>
  <si>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</si>
  <si>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</si>
  <si>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</si>
  <si>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</si>
  <si>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</si>
  <si>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</si>
  <si>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</si>
  <si>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</si>
  <si>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</si>
  <si>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</si>
  <si>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</si>
  <si>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</si>
  <si>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</si>
  <si>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</si>
  <si>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</si>
  <si>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</si>
  <si>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</si>
  <si>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</si>
  <si>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</si>
  <si>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</si>
  <si>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</si>
  <si>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</si>
  <si>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</si>
  <si>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</si>
  <si>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</si>
  <si>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</si>
  <si>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</si>
  <si>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</si>
  <si>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</si>
  <si>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</si>
  <si>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</si>
  <si>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</si>
  <si>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</si>
  <si>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</si>
  <si>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</si>
  <si>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</si>
  <si>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</si>
  <si>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</si>
  <si>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</si>
  <si>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</si>
  <si>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</si>
  <si>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</si>
  <si>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</si>
  <si>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</si>
  <si>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</si>
  <si>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</si>
  <si>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</si>
  <si>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</si>
  <si>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</si>
  <si>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</si>
  <si>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</si>
  <si>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</si>
  <si>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</si>
  <si>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</si>
  <si>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</si>
  <si>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</si>
  <si>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</si>
  <si>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</si>
  <si>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</si>
  <si>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</si>
  <si>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</si>
  <si>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</si>
  <si>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</si>
  <si>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</si>
  <si>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</si>
  <si>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</si>
  <si>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</si>
  <si>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</si>
  <si>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</si>
  <si>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</si>
  <si>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</si>
  <si>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</si>
  <si>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</si>
  <si>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</si>
  <si>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</si>
  <si>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</si>
  <si>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</si>
  <si>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</si>
  <si>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</si>
  <si>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</si>
  <si>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</si>
  <si>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</si>
  <si>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</si>
  <si>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</si>
  <si>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</si>
  <si>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</si>
  <si>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</si>
  <si>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</si>
  <si>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</si>
  <si>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</si>
  <si>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</si>
  <si>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</si>
  <si>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</si>
  <si>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</si>
  <si>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</si>
  <si>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</si>
  <si>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</si>
  <si>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</si>
  <si>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</si>
  <si>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</si>
  <si>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</si>
  <si>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</si>
  <si>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</si>
  <si>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</si>
  <si>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</si>
  <si>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</si>
  <si>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</si>
  <si>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</si>
  <si>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</si>
  <si>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</si>
  <si>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</si>
  <si>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</si>
  <si>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</si>
  <si>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</si>
  <si>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</si>
  <si>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</si>
  <si>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</si>
  <si>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</si>
  <si>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</si>
  <si>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</si>
  <si>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</si>
  <si>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</si>
  <si>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</si>
  <si>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</si>
  <si>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</si>
  <si>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</si>
  <si>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</si>
  <si>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</si>
  <si>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</si>
  <si>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</si>
  <si>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</si>
  <si>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</si>
  <si>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</si>
  <si>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</si>
  <si>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</si>
  <si>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</si>
  <si>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</si>
  <si>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</si>
  <si>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</si>
  <si>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</si>
  <si>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</si>
  <si>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</si>
  <si>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</si>
  <si>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</si>
  <si>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</si>
  <si>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</si>
  <si>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</si>
  <si>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</si>
  <si>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</si>
  <si>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</si>
  <si>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</si>
  <si>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</si>
  <si>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</si>
  <si>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</si>
  <si>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</si>
  <si>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</si>
  <si>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</si>
  <si>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</si>
  <si>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</si>
  <si>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</si>
  <si>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</si>
  <si>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</si>
  <si>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</si>
  <si>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</si>
  <si>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</si>
  <si>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</si>
  <si>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</si>
  <si>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</si>
  <si>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</si>
  <si>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</si>
  <si>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</si>
  <si>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</si>
  <si>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</si>
  <si>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</si>
  <si>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</si>
  <si>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</si>
  <si>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</si>
  <si>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</si>
  <si>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</si>
  <si>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</si>
  <si>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</si>
  <si>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</si>
  <si>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</si>
  <si>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</si>
  <si>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</si>
  <si>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</si>
  <si>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</si>
  <si>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</si>
  <si>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</si>
  <si>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</si>
  <si>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</si>
  <si>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</si>
  <si>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</si>
  <si>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</si>
  <si>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</si>
  <si>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</si>
  <si>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</si>
  <si>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</si>
  <si>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</si>
  <si>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</si>
  <si>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</si>
  <si>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</si>
  <si>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</si>
  <si>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</si>
  <si>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</si>
  <si>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</si>
  <si>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</si>
  <si>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</si>
  <si>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</si>
  <si>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</si>
  <si>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</si>
  <si>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</si>
  <si>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</si>
  <si>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</si>
  <si>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</si>
  <si>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</si>
  <si>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</si>
  <si>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</si>
  <si>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</si>
  <si>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</si>
  <si>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</si>
  <si>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</si>
  <si>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</si>
  <si>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</si>
  <si>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</si>
  <si>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</si>
  <si>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</si>
  <si>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</si>
  <si>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</si>
  <si>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</si>
  <si>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</si>
  <si>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</si>
  <si>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</si>
  <si>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</si>
  <si>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</si>
  <si>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</si>
  <si>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</si>
  <si>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</si>
  <si>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</si>
  <si>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</si>
  <si>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</si>
  <si>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</si>
  <si>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</si>
  <si>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</si>
  <si>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</si>
  <si>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</si>
  <si>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</si>
  <si>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</si>
  <si>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</si>
  <si>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</si>
  <si>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</si>
  <si>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</si>
  <si>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</si>
  <si>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</si>
  <si>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</si>
  <si>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</si>
  <si>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</si>
  <si>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</si>
  <si>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</si>
  <si>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</si>
  <si>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</si>
  <si>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</si>
  <si>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</si>
  <si>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</si>
  <si>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</si>
  <si>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</si>
  <si>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</si>
  <si>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</si>
  <si>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</si>
  <si>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</si>
  <si>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</si>
  <si>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</si>
  <si>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</si>
  <si>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</si>
  <si>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</si>
  <si>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</si>
  <si>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</si>
  <si>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</si>
  <si>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</si>
  <si>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</si>
  <si>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</si>
  <si>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</si>
  <si>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</si>
  <si>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</si>
  <si>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</si>
  <si>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</si>
  <si>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</si>
  <si>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</si>
  <si>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</si>
  <si>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</si>
  <si>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</si>
  <si>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</si>
  <si>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</si>
  <si>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</si>
  <si>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</si>
  <si>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</si>
  <si>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</si>
  <si>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</si>
  <si>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</si>
  <si>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</si>
  <si>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</si>
  <si>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</si>
  <si>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</si>
  <si>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</si>
  <si>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</si>
  <si>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</si>
  <si>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</si>
  <si>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</si>
  <si>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</si>
  <si>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</si>
  <si>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</si>
  <si>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</si>
  <si>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</si>
  <si>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</si>
  <si>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</si>
  <si>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</si>
  <si>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</si>
  <si>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</si>
  <si>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</si>
  <si>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</si>
  <si>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</si>
  <si>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</si>
  <si>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</si>
  <si>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</si>
  <si>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</si>
  <si>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</si>
  <si>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</si>
  <si>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</si>
  <si>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</si>
  <si>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</si>
  <si>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</si>
  <si>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</si>
  <si>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</si>
  <si>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</si>
  <si>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</si>
  <si>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</si>
  <si>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</si>
  <si>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</si>
  <si>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</si>
  <si>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</si>
  <si>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</si>
  <si>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</si>
  <si>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</si>
  <si>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</si>
  <si>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</si>
  <si>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</si>
  <si>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</si>
  <si>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</si>
  <si>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</si>
  <si>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</si>
  <si>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</si>
  <si>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</si>
  <si>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</si>
  <si>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</si>
  <si>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</si>
  <si>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</si>
  <si>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</si>
  <si>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</si>
  <si>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</si>
  <si>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</si>
  <si>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</si>
  <si>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</si>
  <si>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</si>
  <si>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</si>
  <si>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</si>
  <si>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</si>
  <si>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</si>
  <si>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</si>
  <si>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</si>
  <si>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</si>
  <si>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</si>
  <si>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</si>
  <si>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</si>
  <si>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</si>
  <si>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</si>
  <si>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</si>
  <si>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</si>
  <si>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</si>
  <si>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</si>
  <si>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</si>
  <si>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</si>
  <si>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</si>
  <si>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</si>
  <si>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</si>
  <si>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</si>
  <si>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</si>
  <si>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</si>
  <si>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</si>
  <si>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</si>
  <si>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</si>
  <si>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</si>
  <si>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</si>
  <si>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</si>
  <si>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</si>
  <si>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</si>
  <si>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</si>
  <si>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</si>
  <si>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</si>
  <si>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</si>
  <si>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</si>
  <si>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</si>
  <si>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</si>
  <si>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</si>
  <si>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</si>
  <si>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</si>
  <si>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</si>
  <si>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</si>
  <si>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</si>
  <si>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</si>
  <si>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</si>
  <si>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</si>
  <si>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</si>
  <si>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</si>
  <si>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</si>
  <si>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</si>
  <si>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</si>
  <si>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</si>
  <si>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</si>
  <si>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</si>
  <si>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</si>
  <si>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</si>
  <si>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</si>
  <si>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</si>
  <si>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</si>
  <si>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</si>
  <si>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</si>
  <si>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</si>
  <si>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</si>
  <si>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</si>
  <si>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</si>
  <si>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</si>
  <si>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</si>
  <si>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</si>
  <si>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</si>
  <si>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</si>
  <si>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</si>
  <si>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</si>
  <si>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</si>
  <si>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</si>
  <si>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</si>
  <si>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</si>
  <si>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</si>
  <si>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</si>
  <si>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</si>
  <si>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</si>
  <si>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</si>
  <si>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</si>
  <si>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</si>
  <si>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</si>
  <si>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</si>
  <si>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</si>
  <si>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</si>
  <si>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</si>
  <si>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</si>
  <si>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</si>
  <si>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</si>
  <si>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</si>
  <si>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</si>
  <si>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</si>
  <si>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</si>
  <si>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</si>
  <si>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</si>
  <si>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</si>
  <si>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</si>
  <si>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</si>
  <si>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</si>
  <si>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</si>
  <si>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</si>
  <si>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</si>
  <si>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</si>
  <si>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</si>
  <si>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</si>
  <si>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</si>
  <si>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</si>
  <si>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</si>
  <si>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</si>
  <si>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</si>
  <si>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</si>
  <si>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</si>
  <si>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</si>
  <si>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</si>
  <si>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</si>
  <si>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</si>
  <si>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</si>
  <si>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</si>
  <si>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</si>
  <si>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</si>
  <si>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</si>
  <si>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</si>
  <si>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</si>
  <si>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</si>
  <si>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</si>
  <si>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</si>
  <si>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</si>
  <si>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</si>
  <si>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</si>
  <si>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</si>
  <si>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</si>
  <si>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</si>
  <si>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</si>
  <si>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</si>
  <si>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</si>
  <si>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</si>
  <si>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</si>
  <si>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</si>
  <si>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</si>
  <si>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</si>
  <si>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</si>
  <si>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</si>
  <si>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</si>
  <si>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</si>
  <si>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</si>
  <si>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</si>
  <si>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</si>
  <si>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</si>
  <si>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</si>
  <si>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</si>
  <si>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</si>
  <si>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</si>
  <si>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</si>
  <si>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</si>
  <si>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</si>
  <si>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</si>
  <si>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</si>
  <si>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</si>
  <si>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</si>
  <si>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</si>
  <si>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</si>
  <si>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</si>
  <si>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</si>
  <si>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</si>
  <si>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</si>
  <si>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</si>
  <si>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</si>
  <si>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</si>
  <si>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</si>
  <si>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</si>
  <si>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</si>
  <si>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</si>
  <si>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</si>
  <si>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</si>
  <si>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</si>
  <si>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</si>
  <si>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</si>
  <si>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</si>
  <si>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</si>
  <si>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</si>
  <si>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</si>
  <si>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</si>
  <si>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</si>
  <si>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</si>
  <si>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</si>
  <si>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</si>
  <si>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</si>
  <si>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</si>
  <si>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</si>
  <si>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</si>
  <si>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</si>
  <si>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</si>
  <si>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</si>
  <si>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</si>
  <si>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</si>
  <si>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</si>
  <si>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</si>
  <si>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</si>
  <si>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</si>
  <si>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</si>
  <si>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</si>
  <si>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</si>
  <si>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</si>
  <si>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</si>
  <si>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</si>
  <si>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</si>
  <si>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</si>
  <si>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</si>
  <si>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</si>
  <si>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</si>
  <si>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</si>
  <si>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</si>
  <si>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</si>
  <si>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</si>
  <si>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</si>
  <si>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</si>
  <si>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</si>
  <si>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</si>
  <si>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</si>
  <si>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</si>
  <si>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</si>
  <si>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</si>
  <si>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</si>
  <si>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</si>
  <si>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</si>
  <si>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</si>
  <si>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</si>
  <si>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</si>
  <si>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</si>
  <si>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</si>
  <si>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</si>
  <si>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</si>
  <si>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</si>
  <si>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</si>
  <si>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</si>
  <si>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</si>
  <si>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</si>
  <si>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</si>
  <si>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</si>
  <si>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</si>
  <si>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</si>
  <si>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</si>
  <si>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</si>
  <si>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</si>
  <si>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</si>
  <si>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</si>
  <si>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</si>
  <si>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</si>
  <si>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</si>
  <si>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</si>
  <si>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</si>
  <si>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</si>
  <si>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</si>
  <si>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</si>
  <si>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</si>
  <si>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</si>
  <si>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</si>
  <si>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</si>
  <si>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</si>
  <si>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</si>
  <si>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</si>
  <si>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</si>
  <si>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</si>
  <si>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</si>
  <si>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</si>
  <si>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</si>
  <si>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</si>
  <si>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</si>
  <si>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</si>
  <si>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</si>
  <si>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</si>
  <si>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</si>
  <si>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</si>
  <si>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</si>
  <si>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</si>
  <si>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</si>
  <si>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</si>
  <si>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</si>
  <si>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</si>
  <si>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</si>
  <si>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</si>
  <si>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</si>
  <si>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</si>
  <si>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</si>
  <si>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</si>
  <si>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</si>
  <si>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</si>
  <si>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</si>
  <si>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</si>
  <si>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</si>
  <si>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</si>
  <si>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</si>
  <si>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</si>
  <si>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</si>
  <si>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</si>
  <si>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</si>
  <si>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</si>
  <si>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</si>
  <si>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</si>
  <si>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</si>
  <si>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</si>
  <si>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</si>
  <si>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</si>
  <si>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</si>
  <si>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</si>
  <si>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</si>
  <si>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</si>
  <si>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</si>
  <si>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</si>
  <si>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</si>
  <si>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</si>
  <si>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</si>
  <si>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</si>
  <si>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</si>
  <si>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</si>
  <si>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</si>
  <si>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</si>
  <si>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</si>
  <si>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</si>
  <si>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</si>
  <si>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</si>
  <si>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</si>
  <si>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</si>
  <si>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</si>
  <si>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</si>
  <si>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</si>
  <si>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</si>
  <si>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</si>
  <si>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</si>
  <si>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</si>
  <si>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</si>
  <si>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</si>
  <si>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</si>
  <si>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</si>
  <si>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</si>
  <si>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</si>
  <si>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</si>
  <si>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</si>
  <si>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</si>
  <si>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</si>
  <si>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</si>
  <si>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</si>
  <si>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</si>
  <si>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</si>
  <si>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</si>
  <si>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</si>
  <si>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</si>
  <si>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</si>
  <si>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</si>
  <si>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</si>
  <si>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</si>
  <si>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</si>
  <si>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</si>
  <si>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</si>
  <si>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</si>
  <si>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</si>
  <si>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</si>
  <si>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</si>
  <si>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</si>
  <si>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</si>
  <si>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</si>
  <si>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</si>
  <si>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</si>
  <si>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</si>
  <si>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</si>
  <si>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</si>
  <si>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</si>
  <si>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</si>
  <si>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</si>
  <si>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</si>
  <si>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</si>
  <si>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</si>
  <si>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</si>
  <si>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</si>
  <si>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</si>
  <si>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</si>
  <si>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</si>
  <si>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</si>
  <si>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</si>
  <si>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</si>
  <si>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</si>
  <si>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</si>
  <si>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</si>
  <si>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</si>
  <si>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</si>
  <si>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</si>
  <si>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</si>
  <si>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</si>
  <si>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</si>
  <si>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</si>
  <si>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</si>
  <si>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</si>
  <si>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</si>
  <si>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</si>
  <si>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</si>
  <si>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</si>
  <si>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</si>
  <si>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</si>
  <si>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</si>
  <si>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</si>
  <si>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</si>
  <si>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</si>
  <si>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</si>
  <si>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</si>
  <si>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</si>
  <si>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</si>
  <si>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</si>
  <si>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</si>
  <si>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</si>
  <si>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</si>
  <si>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</si>
  <si>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</si>
  <si>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</si>
  <si>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</si>
  <si>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</si>
  <si>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</si>
  <si>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</si>
  <si>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</si>
  <si>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</si>
  <si>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</si>
  <si>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</si>
  <si>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</si>
  <si>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</si>
  <si>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</si>
  <si>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</si>
  <si>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</si>
  <si>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</si>
  <si>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</si>
  <si>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</si>
  <si>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</si>
  <si>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</si>
  <si>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</si>
  <si>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</si>
  <si>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</si>
  <si>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</si>
  <si>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</si>
  <si>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</si>
  <si>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</si>
  <si>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</si>
  <si>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</si>
  <si>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</si>
  <si>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</si>
  <si>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</si>
  <si>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</si>
  <si>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</si>
  <si>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</si>
  <si>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</si>
  <si>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</si>
  <si>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</si>
  <si>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</si>
  <si>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</si>
  <si>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</si>
  <si>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</si>
  <si>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</si>
  <si>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</si>
  <si>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</si>
  <si>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</si>
  <si>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</si>
  <si>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</si>
  <si>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</si>
  <si>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</si>
  <si>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</si>
  <si>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</si>
  <si>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</si>
  <si>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</si>
  <si>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</si>
  <si>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</si>
  <si>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</si>
  <si>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</si>
  <si>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</si>
  <si>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</si>
  <si>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</si>
  <si>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</si>
  <si>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</si>
  <si>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</si>
  <si>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</si>
  <si>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</si>
  <si>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</si>
  <si>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</si>
  <si>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</si>
  <si>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</si>
  <si>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</si>
  <si>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</si>
  <si>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</si>
  <si>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</si>
  <si>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</si>
  <si>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</si>
  <si>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</si>
  <si>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</si>
  <si>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</si>
  <si>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</si>
  <si>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</si>
  <si>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</si>
  <si>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</si>
  <si>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</si>
  <si>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</si>
  <si>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</si>
  <si>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</si>
  <si>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</si>
  <si>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</si>
  <si>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</si>
  <si>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</si>
  <si>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</si>
  <si>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</si>
  <si>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</si>
  <si>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</si>
  <si>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</si>
  <si>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</si>
  <si>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</si>
  <si>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</si>
  <si>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</si>
  <si>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</si>
  <si>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</si>
  <si>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</si>
  <si>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</si>
  <si>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</si>
  <si>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</si>
  <si>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</si>
  <si>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</si>
  <si>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</si>
  <si>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</si>
  <si>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</si>
  <si>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</si>
  <si>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</si>
  <si>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</si>
  <si>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</si>
  <si>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</si>
  <si>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</si>
  <si>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</si>
  <si>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</si>
  <si>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</si>
  <si>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</si>
  <si>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</si>
  <si>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</si>
  <si>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</si>
  <si>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</si>
  <si>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</si>
  <si>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</si>
  <si>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</si>
  <si>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</si>
  <si>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</si>
  <si>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</si>
  <si>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</si>
  <si>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</si>
  <si>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</si>
  <si>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</si>
  <si>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</si>
  <si>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</si>
  <si>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</si>
  <si>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</si>
  <si>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</si>
  <si>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</si>
  <si>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</si>
  <si>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</si>
  <si>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</si>
  <si>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</si>
  <si>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</si>
  <si>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</si>
  <si>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</si>
  <si>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</si>
  <si>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</si>
  <si>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</si>
  <si>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</si>
  <si>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</si>
  <si>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</si>
  <si>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</si>
  <si>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</si>
  <si>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</si>
  <si>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</si>
  <si>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</si>
  <si>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</si>
  <si>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</si>
  <si>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</si>
  <si>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</si>
  <si>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</si>
  <si>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</si>
  <si>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</si>
  <si>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</si>
  <si>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</si>
  <si>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</si>
  <si>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</si>
  <si>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</si>
  <si>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</si>
  <si>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</si>
  <si>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</si>
  <si>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</si>
  <si>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</si>
  <si>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</si>
  <si>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</si>
  <si>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</si>
  <si>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</si>
  <si>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</si>
  <si>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</si>
  <si>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</si>
  <si>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</si>
  <si>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</si>
  <si>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</si>
  <si>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</si>
  <si>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</si>
  <si>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</si>
  <si>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</si>
  <si>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</si>
  <si>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</si>
  <si>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</si>
  <si>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</si>
  <si>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</si>
  <si>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</si>
  <si>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</si>
  <si>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</si>
  <si>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</si>
  <si>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</si>
  <si>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</si>
  <si>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</si>
  <si>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</si>
  <si>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</si>
  <si>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</si>
  <si>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</si>
  <si>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</si>
  <si>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</si>
  <si>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</si>
  <si>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</si>
  <si>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</si>
  <si>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</si>
  <si>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</si>
  <si>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</si>
  <si>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</si>
  <si>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</si>
  <si>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</si>
  <si>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</si>
  <si>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</si>
  <si>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</si>
  <si>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</si>
  <si>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</si>
  <si>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</si>
  <si>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</si>
  <si>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</si>
  <si>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</si>
  <si>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</si>
  <si>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</si>
  <si>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</si>
  <si>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</si>
  <si>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</si>
  <si>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</si>
  <si>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</si>
  <si>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</si>
  <si>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</si>
  <si>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</si>
  <si>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</si>
  <si>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</si>
  <si>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</si>
  <si>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</si>
  <si>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</si>
  <si>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</si>
  <si>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</si>
  <si>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</si>
  <si>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</si>
  <si>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</si>
  <si>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</si>
  <si>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</si>
  <si>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</si>
  <si>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</si>
  <si>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</si>
  <si>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</si>
  <si>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</si>
  <si>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</si>
  <si>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</si>
  <si>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</si>
  <si>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</si>
  <si>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</si>
  <si>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</si>
  <si>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</si>
  <si>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</si>
  <si>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</si>
  <si>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</si>
  <si>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</si>
  <si>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</si>
  <si>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</si>
  <si>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</si>
  <si>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</si>
  <si>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</si>
  <si>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</si>
  <si>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</si>
  <si>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</si>
  <si>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</si>
  <si>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</si>
  <si>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</si>
  <si>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</si>
  <si>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</si>
  <si>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</si>
  <si>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</si>
  <si>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</si>
  <si>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</si>
  <si>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</si>
  <si>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</si>
  <si>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</si>
  <si>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</si>
  <si>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</si>
  <si>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</si>
  <si>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</si>
  <si>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</si>
  <si>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</si>
  <si>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</si>
  <si>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</si>
  <si>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</si>
  <si>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</si>
  <si>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</si>
  <si>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</si>
  <si>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</si>
  <si>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</si>
  <si>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</si>
  <si>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</si>
  <si>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</si>
  <si>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</si>
  <si>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</si>
  <si>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</si>
  <si>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</si>
  <si>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</si>
  <si>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</si>
  <si>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</si>
  <si>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</si>
  <si>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</si>
  <si>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</si>
  <si>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</si>
  <si>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</si>
  <si>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</si>
  <si>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</si>
  <si>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</si>
  <si>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</si>
  <si>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</si>
  <si>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</si>
  <si>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</si>
  <si>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</si>
  <si>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</si>
  <si>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</si>
  <si>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</si>
  <si>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</si>
  <si>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</si>
  <si>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</si>
  <si>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</si>
  <si>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</si>
  <si>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</si>
  <si>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</si>
  <si>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</si>
  <si>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</si>
  <si>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</si>
  <si>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</si>
  <si>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</si>
  <si>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</si>
  <si>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</si>
  <si>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</si>
  <si>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</si>
  <si>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</si>
  <si>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</si>
  <si>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</si>
  <si>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</si>
  <si>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</si>
  <si>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</si>
  <si>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</si>
  <si>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</si>
  <si>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</si>
  <si>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</si>
  <si>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</si>
  <si>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</si>
  <si>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</si>
  <si>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</si>
  <si>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</si>
  <si>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</si>
  <si>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</si>
  <si>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</si>
  <si>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</si>
  <si>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</si>
  <si>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</si>
  <si>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</si>
  <si>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</si>
  <si>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</si>
  <si>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</si>
  <si>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</si>
  <si>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</si>
  <si>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</si>
  <si>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</si>
  <si>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</si>
  <si>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</si>
  <si>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</si>
  <si>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</si>
  <si>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</si>
  <si>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</si>
  <si>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</si>
  <si>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</si>
  <si>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</si>
  <si>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</si>
  <si>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</si>
  <si>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</si>
  <si>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</si>
  <si>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</si>
  <si>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</si>
  <si>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</si>
  <si>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</si>
  <si>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</si>
  <si>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</si>
  <si>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</si>
  <si>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</si>
  <si>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</si>
  <si>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</si>
  <si>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</si>
  <si>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</si>
  <si>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</si>
  <si>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</si>
  <si>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</si>
  <si>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</si>
  <si>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</si>
  <si>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</si>
  <si>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</si>
  <si>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</si>
  <si>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</si>
  <si>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</si>
  <si>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</si>
  <si>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</si>
  <si>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</si>
  <si>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</si>
  <si>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</si>
  <si>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</si>
  <si>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</si>
  <si>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</si>
  <si>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</si>
  <si>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</si>
  <si>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</si>
  <si>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</si>
  <si>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</si>
  <si>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</si>
  <si>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</si>
  <si>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</si>
  <si>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</si>
  <si>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</si>
  <si>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</si>
  <si>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</si>
  <si>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</si>
  <si>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</si>
  <si>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</si>
  <si>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</si>
  <si>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</si>
  <si>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</si>
  <si>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</si>
  <si>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</si>
  <si>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</si>
  <si>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</si>
  <si>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</si>
  <si>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</si>
  <si>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</si>
  <si>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</si>
  <si>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</si>
  <si>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</si>
  <si>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</si>
  <si>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</si>
  <si>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</si>
  <si>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</si>
  <si>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</si>
  <si>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</si>
  <si>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</si>
  <si>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</si>
  <si>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</si>
  <si>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</si>
  <si>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</si>
  <si>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</si>
  <si>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</si>
  <si>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</si>
  <si>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</si>
  <si>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</si>
  <si>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</si>
  <si>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</si>
  <si>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</si>
  <si>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</si>
  <si>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</si>
  <si>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</si>
  <si>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</si>
  <si>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</si>
  <si>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</si>
  <si>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</si>
  <si>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</si>
  <si>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</si>
  <si>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</si>
  <si>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</si>
  <si>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</si>
  <si>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</si>
  <si>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</si>
  <si>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</si>
  <si>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</si>
  <si>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</si>
  <si>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</si>
  <si>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</si>
  <si>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</si>
  <si>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</si>
  <si>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</si>
  <si>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</si>
  <si>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</si>
  <si>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</si>
  <si>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</si>
  <si>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</si>
  <si>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</si>
  <si>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</si>
  <si>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</si>
  <si>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</si>
  <si>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</si>
  <si>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</si>
  <si>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</si>
  <si>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</si>
  <si>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</si>
  <si>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</si>
  <si>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</si>
  <si>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</si>
  <si>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</si>
  <si>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</si>
  <si>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</si>
  <si>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</si>
  <si>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</si>
  <si>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</si>
  <si>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</si>
  <si>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</si>
  <si>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</si>
  <si>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</si>
  <si>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</si>
  <si>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</si>
  <si>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</si>
  <si>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</si>
  <si>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</si>
  <si>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</si>
  <si>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</si>
  <si>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</si>
  <si>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</si>
  <si>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</si>
  <si>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</si>
  <si>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</si>
  <si>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</si>
  <si>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</si>
  <si>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</si>
  <si>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</si>
  <si>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</si>
  <si>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</si>
  <si>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</si>
  <si>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</si>
  <si>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</si>
  <si>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</si>
  <si>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</si>
  <si>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</si>
  <si>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</si>
  <si>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</si>
  <si>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</si>
  <si>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</si>
  <si>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</si>
  <si>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</si>
  <si>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</si>
  <si>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</si>
  <si>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</si>
  <si>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</si>
  <si>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</si>
  <si>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</si>
  <si>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</si>
  <si>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</si>
  <si>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</si>
  <si>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</si>
  <si>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</si>
  <si>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</si>
  <si>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</si>
  <si>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</si>
  <si>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</si>
  <si>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</si>
  <si>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</si>
  <si>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</si>
  <si>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</si>
  <si>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</si>
  <si>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</si>
  <si>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</si>
  <si>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</si>
  <si>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</si>
  <si>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</si>
  <si>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</si>
  <si>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</si>
  <si>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</si>
  <si>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</si>
  <si>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</si>
  <si>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</si>
  <si>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</si>
  <si>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</si>
  <si>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</si>
  <si>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</si>
  <si>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</si>
  <si>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</si>
  <si>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</si>
  <si>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</si>
  <si>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</si>
  <si>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</si>
  <si>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</si>
  <si>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</si>
  <si>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</si>
  <si>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</si>
  <si>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</si>
  <si>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</si>
  <si>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</si>
  <si>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</si>
  <si>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</si>
  <si>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</si>
  <si>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</si>
  <si>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</si>
  <si>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</si>
  <si>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</si>
  <si>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</si>
  <si>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</si>
  <si>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</si>
  <si>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</si>
  <si>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</si>
  <si>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</si>
  <si>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</si>
  <si>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</si>
  <si>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</si>
  <si>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</si>
  <si>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</si>
  <si>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</si>
  <si>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</si>
  <si>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</si>
  <si>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</si>
  <si>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</si>
  <si>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</si>
  <si>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</si>
  <si>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</si>
  <si>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</si>
  <si>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</si>
  <si>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</si>
  <si>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</si>
  <si>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</si>
  <si>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</si>
  <si>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</si>
  <si>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</si>
  <si>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</si>
  <si>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</si>
  <si>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</si>
  <si>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</si>
  <si>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</si>
  <si>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</si>
  <si>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</si>
  <si>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</si>
  <si>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</si>
  <si>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</si>
  <si>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</si>
  <si>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</si>
  <si>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</si>
  <si>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</si>
  <si>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</si>
  <si>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</si>
  <si>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</si>
  <si>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</si>
  <si>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</si>
  <si>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</si>
  <si>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</si>
  <si>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</si>
  <si>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</si>
  <si>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</si>
  <si>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</si>
  <si>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</si>
  <si>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</si>
  <si>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</si>
  <si>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</si>
  <si>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</si>
  <si>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</si>
  <si>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</si>
  <si>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</si>
  <si>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</si>
  <si>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</si>
  <si>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</si>
  <si>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</si>
  <si>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</si>
  <si>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</si>
  <si>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</si>
  <si>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</si>
  <si>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</si>
  <si>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</si>
  <si>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</si>
  <si>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</si>
  <si>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</si>
  <si>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</si>
  <si>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</si>
  <si>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</si>
  <si>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</si>
  <si>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</si>
  <si>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</si>
  <si>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</si>
  <si>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</si>
  <si>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</si>
  <si>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</si>
  <si>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</si>
  <si>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</si>
  <si>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</si>
  <si>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</si>
  <si>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</si>
  <si>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</si>
  <si>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</si>
  <si>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</si>
  <si>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</si>
  <si>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</si>
  <si>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</si>
  <si>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</si>
  <si>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</si>
  <si>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</si>
  <si>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</si>
  <si>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</si>
  <si>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</si>
  <si>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</si>
  <si>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</si>
  <si>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</si>
  <si>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</si>
  <si>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</si>
  <si>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</si>
  <si>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</si>
  <si>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</si>
  <si>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</si>
  <si>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</si>
  <si>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</si>
  <si>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</si>
  <si>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</si>
  <si>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</si>
  <si>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</si>
  <si>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</si>
  <si>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</si>
  <si>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</si>
  <si>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</si>
  <si>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</si>
  <si>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</si>
  <si>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</si>
  <si>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</si>
  <si>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</si>
  <si>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</si>
  <si>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</si>
  <si>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</si>
  <si>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</si>
  <si>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</si>
  <si>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</si>
  <si>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</si>
  <si>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</si>
  <si>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</si>
  <si>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</si>
  <si>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</si>
  <si>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</si>
  <si>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</si>
  <si>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</si>
  <si>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</si>
  <si>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</si>
  <si>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</si>
  <si>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</si>
  <si>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</si>
  <si>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</si>
  <si>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</si>
  <si>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</si>
  <si>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</si>
  <si>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</si>
  <si>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</si>
  <si>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</si>
  <si>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</si>
  <si>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</si>
  <si>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</si>
  <si>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</si>
  <si>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</si>
  <si>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</si>
  <si>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</si>
  <si>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</si>
  <si>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</si>
  <si>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</si>
  <si>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</si>
  <si>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</si>
  <si>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</si>
  <si>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</si>
  <si>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</si>
  <si>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</si>
  <si>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</si>
  <si>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</si>
  <si>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</si>
  <si>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</si>
  <si>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</si>
  <si>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</si>
  <si>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</si>
  <si>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</si>
  <si>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</si>
  <si>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</si>
  <si>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</si>
  <si>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</si>
  <si>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</si>
  <si>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</si>
  <si>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</si>
  <si>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</si>
  <si>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</si>
  <si>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</si>
  <si>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</si>
  <si>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</si>
  <si>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</si>
  <si>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</si>
  <si>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</si>
  <si>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</si>
  <si>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</si>
  <si>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</si>
  <si>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</si>
  <si>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</si>
  <si>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</si>
  <si>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</si>
  <si>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</si>
  <si>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</si>
  <si>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</si>
  <si>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</si>
  <si>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</si>
  <si>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</si>
  <si>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</si>
  <si>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</si>
  <si>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</si>
  <si>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</si>
  <si>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</si>
  <si>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</si>
  <si>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</si>
  <si>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</si>
  <si>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</si>
  <si>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</si>
  <si>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</si>
  <si>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</si>
  <si>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</si>
  <si>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</si>
  <si>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</si>
  <si>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</si>
  <si>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</si>
  <si>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</si>
  <si>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</si>
  <si>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</si>
  <si>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</si>
  <si>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</si>
  <si>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</si>
  <si>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</si>
  <si>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</si>
  <si>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</si>
  <si>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</si>
  <si>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</si>
  <si>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</si>
  <si>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</si>
  <si>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</si>
  <si>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</si>
  <si>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</si>
  <si>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</si>
  <si>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</si>
  <si>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</si>
  <si>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</si>
  <si>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</si>
  <si>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</si>
  <si>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</si>
  <si>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</si>
  <si>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</si>
  <si>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</si>
  <si>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</si>
  <si>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</si>
  <si>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</si>
  <si>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</si>
  <si>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</si>
  <si>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</si>
  <si>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</si>
  <si>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</si>
  <si>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</si>
  <si>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</si>
  <si>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</si>
  <si>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</si>
  <si>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</si>
  <si>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</si>
  <si>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</si>
  <si>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</si>
  <si>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</si>
  <si>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</si>
  <si>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</si>
  <si>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</si>
  <si>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</si>
  <si>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</si>
  <si>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</si>
  <si>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</si>
  <si>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</si>
  <si>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</si>
  <si>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</si>
  <si>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</si>
  <si>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</si>
  <si>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</si>
  <si>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</si>
  <si>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</si>
  <si>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</si>
  <si>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</si>
  <si>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</si>
  <si>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</si>
  <si>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</si>
  <si>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</si>
  <si>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</si>
  <si>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</si>
  <si>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</si>
  <si>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</si>
  <si>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</si>
  <si>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</si>
  <si>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</si>
  <si>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</si>
  <si>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</si>
  <si>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</si>
  <si>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</si>
  <si>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</si>
  <si>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</si>
  <si>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</si>
  <si>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</si>
  <si>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</si>
  <si>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</si>
  <si>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</si>
  <si>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</si>
  <si>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</si>
  <si>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</si>
  <si>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</si>
  <si>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</si>
  <si>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</si>
  <si>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</si>
  <si>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</si>
  <si>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</si>
  <si>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</si>
  <si>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</si>
  <si>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</si>
  <si>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</si>
  <si>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</si>
  <si>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</si>
  <si>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</si>
  <si>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</si>
  <si>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</si>
  <si>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</si>
  <si>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</si>
  <si>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</si>
  <si>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</si>
  <si>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</si>
  <si>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</si>
  <si>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</si>
  <si>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</si>
  <si>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</si>
  <si>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</si>
  <si>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</si>
  <si>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</si>
  <si>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</si>
  <si>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</si>
  <si>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</si>
  <si>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</si>
  <si>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</si>
  <si>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</si>
  <si>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</si>
  <si>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</si>
  <si>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</si>
  <si>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</si>
  <si>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</si>
  <si>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</si>
  <si>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</si>
  <si>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</si>
  <si>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</si>
  <si>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</si>
  <si>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</si>
  <si>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</si>
  <si>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</si>
  <si>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</si>
  <si>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</si>
  <si>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</si>
  <si>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</si>
  <si>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</si>
  <si>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</si>
  <si>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</si>
  <si>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</si>
  <si>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</si>
  <si>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</si>
  <si>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</si>
  <si>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</si>
  <si>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</si>
  <si>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</si>
  <si>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</si>
  <si>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</si>
  <si>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</si>
  <si>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</si>
  <si>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</si>
  <si>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</si>
  <si>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</si>
  <si>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</si>
  <si>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</si>
  <si>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</si>
  <si>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</si>
  <si>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</si>
  <si>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</si>
  <si>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</si>
  <si>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</si>
  <si>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</si>
  <si>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</si>
  <si>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</si>
  <si>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</si>
  <si>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</si>
  <si>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</si>
  <si>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</si>
  <si>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</si>
  <si>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</si>
  <si>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</si>
  <si>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</si>
  <si>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</si>
  <si>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</si>
  <si>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</si>
  <si>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</si>
  <si>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</si>
  <si>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</si>
  <si>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</si>
  <si>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</si>
  <si>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</si>
  <si>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</si>
  <si>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</si>
  <si>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</si>
  <si>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</si>
  <si>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</si>
  <si>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</si>
  <si>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</si>
  <si>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</si>
  <si>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</si>
  <si>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</si>
  <si>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</si>
  <si>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</si>
  <si>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</si>
  <si>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</si>
  <si>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</si>
  <si>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</si>
  <si>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</si>
  <si>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</si>
  <si>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</si>
  <si>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</si>
  <si>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</si>
  <si>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</si>
  <si>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</si>
  <si>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</si>
  <si>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</si>
  <si>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</si>
  <si>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</si>
  <si>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</si>
  <si>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</si>
  <si>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</si>
  <si>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</si>
  <si>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</si>
  <si>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</si>
  <si>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</si>
  <si>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</si>
  <si>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</si>
  <si>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</si>
  <si>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</si>
  <si>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</si>
  <si>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</si>
  <si>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</si>
  <si>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</si>
  <si>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</si>
  <si>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</si>
  <si>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</si>
  <si>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</si>
  <si>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</si>
  <si>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</si>
  <si>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</si>
  <si>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</si>
  <si>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</si>
  <si>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</si>
  <si>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</si>
  <si>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</si>
  <si>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</si>
  <si>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</si>
  <si>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</si>
  <si>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</si>
  <si>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</si>
  <si>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</si>
  <si>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</si>
  <si>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</si>
  <si>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</si>
  <si>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</si>
  <si>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</si>
  <si>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</si>
  <si>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</si>
  <si>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</si>
  <si>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</si>
  <si>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</si>
  <si>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</si>
  <si>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</si>
  <si>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</si>
  <si>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</si>
  <si>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</si>
  <si>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</si>
  <si>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</si>
  <si>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</si>
  <si>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</si>
  <si>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</si>
  <si>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</si>
  <si>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</si>
  <si>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</si>
  <si>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</si>
  <si>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</si>
  <si>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</si>
  <si>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</si>
  <si>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</si>
  <si>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</si>
  <si>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</si>
  <si>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</si>
  <si>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</si>
  <si>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</si>
  <si>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</si>
  <si>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</si>
  <si>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</si>
  <si>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</si>
  <si>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</si>
  <si>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</si>
  <si>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</si>
  <si>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</si>
  <si>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</si>
  <si>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</si>
  <si>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</si>
  <si>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</si>
  <si>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</si>
  <si>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</si>
  <si>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</si>
  <si>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</si>
  <si>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</si>
  <si>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</si>
  <si>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</si>
  <si>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</si>
  <si>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</si>
  <si>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</si>
  <si>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</si>
  <si>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</si>
  <si>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</si>
  <si>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</si>
  <si>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</si>
  <si>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</si>
  <si>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</si>
  <si>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</si>
  <si>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</si>
  <si>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</si>
  <si>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</si>
  <si>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</si>
  <si>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</si>
  <si>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</si>
  <si>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</si>
  <si>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</si>
  <si>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</si>
  <si>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</si>
  <si>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</si>
  <si>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</si>
  <si>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</si>
  <si>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</si>
  <si>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</si>
  <si>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</si>
  <si>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</si>
  <si>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</si>
  <si>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</si>
  <si>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</si>
  <si>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</si>
  <si>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</si>
  <si>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</si>
  <si>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</si>
  <si>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</si>
  <si>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</si>
  <si>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</si>
  <si>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</si>
  <si>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</si>
  <si>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</si>
  <si>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</si>
  <si>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</si>
  <si>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</si>
  <si>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</si>
  <si>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</si>
  <si>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</si>
  <si>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</si>
  <si>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</si>
  <si>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</si>
  <si>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</si>
  <si>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</si>
  <si>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</si>
  <si>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</si>
  <si>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</si>
  <si>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</si>
  <si>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</si>
  <si>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</si>
  <si>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</si>
  <si>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</si>
  <si>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</si>
  <si>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</si>
  <si>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</si>
  <si>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</si>
  <si>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</si>
  <si>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</si>
  <si>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</si>
  <si>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</si>
  <si>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</si>
  <si>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</si>
  <si>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</si>
  <si>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</si>
  <si>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</si>
  <si>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</si>
  <si>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</si>
  <si>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</si>
  <si>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</si>
  <si>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</si>
  <si>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</si>
  <si>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</si>
  <si>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</si>
  <si>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</si>
  <si>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</si>
  <si>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</si>
  <si>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</si>
  <si>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</si>
  <si>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</si>
  <si>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</si>
  <si>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</si>
  <si>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</si>
  <si>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</si>
  <si>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</si>
  <si>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</si>
  <si>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</si>
  <si>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</si>
  <si>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</si>
  <si>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</si>
  <si>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</si>
  <si>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</si>
  <si>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</si>
  <si>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</si>
  <si>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</si>
  <si>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</si>
  <si>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</si>
  <si>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</si>
  <si>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</si>
  <si>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</si>
  <si>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</si>
  <si>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</si>
  <si>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</si>
  <si>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</si>
  <si>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</si>
  <si>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</si>
  <si>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</si>
  <si>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</si>
  <si>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</si>
  <si>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</si>
  <si>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</si>
  <si>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</si>
  <si>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</si>
  <si>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</si>
  <si>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</si>
  <si>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</si>
  <si>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</si>
  <si>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</si>
  <si>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</si>
  <si>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</si>
  <si>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</si>
  <si>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</si>
  <si>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</si>
  <si>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</si>
  <si>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</si>
  <si>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</si>
  <si>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</si>
  <si>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</si>
  <si>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</si>
  <si>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</si>
  <si>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</si>
  <si>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</si>
  <si>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</si>
  <si>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</si>
  <si>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</si>
  <si>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</si>
  <si>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</si>
  <si>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</si>
  <si>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</si>
  <si>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</si>
  <si>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</si>
  <si>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</si>
  <si>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</si>
  <si>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</si>
  <si>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</si>
  <si>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</si>
  <si>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</si>
  <si>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</si>
  <si>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</si>
  <si>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</si>
  <si>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</si>
  <si>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</si>
  <si>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</si>
  <si>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</si>
  <si>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</si>
  <si>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</si>
  <si>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</si>
  <si>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</si>
  <si>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</si>
  <si>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</si>
  <si>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</si>
  <si>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</si>
  <si>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</si>
  <si>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</si>
  <si>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</si>
  <si>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</si>
  <si>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</si>
  <si>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</si>
  <si>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</si>
  <si>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</si>
  <si>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</si>
  <si>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</si>
  <si>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</si>
  <si>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</si>
  <si>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</si>
  <si>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</si>
  <si>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</si>
  <si>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</si>
  <si>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</si>
  <si>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</si>
  <si>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</si>
  <si>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</si>
  <si>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</si>
  <si>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</si>
  <si>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</si>
  <si>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</si>
  <si>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</si>
  <si>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</si>
  <si>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</si>
  <si>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</si>
  <si>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</si>
  <si>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</si>
  <si>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</si>
  <si>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</si>
  <si>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</si>
  <si>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</si>
  <si>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</si>
  <si>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</si>
  <si>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</si>
  <si>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</si>
  <si>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</si>
  <si>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</si>
  <si>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</si>
  <si>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</si>
  <si>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</si>
  <si>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</si>
  <si>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</si>
  <si>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</si>
  <si>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</si>
  <si>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</si>
  <si>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</si>
  <si>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</si>
  <si>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</si>
  <si>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</si>
  <si>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</si>
  <si>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</si>
  <si>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</si>
  <si>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</si>
  <si>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</si>
  <si>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</si>
  <si>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</si>
  <si>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</si>
  <si>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</si>
  <si>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</si>
  <si>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</si>
  <si>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</si>
  <si>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</si>
  <si>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</si>
  <si>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</si>
  <si>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</si>
  <si>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</si>
  <si>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</si>
  <si>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</si>
  <si>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</si>
  <si>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</si>
  <si>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</si>
  <si>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</si>
  <si>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</si>
  <si>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</si>
  <si>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</si>
  <si>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</si>
  <si>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</si>
  <si>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</si>
  <si>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</si>
  <si>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</si>
  <si>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</si>
  <si>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</si>
  <si>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</si>
  <si>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</si>
  <si>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</si>
  <si>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</si>
  <si>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</si>
  <si>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</si>
  <si>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</si>
  <si>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</si>
  <si>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</si>
  <si>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</si>
  <si>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</si>
  <si>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</si>
  <si>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</si>
  <si>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</si>
  <si>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</si>
  <si>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</si>
  <si>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</si>
  <si>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</si>
  <si>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</si>
  <si>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</si>
  <si>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</si>
  <si>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</si>
  <si>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</si>
  <si>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</si>
  <si>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</si>
  <si>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</si>
  <si>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</si>
  <si>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</si>
  <si>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</si>
  <si>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</si>
  <si>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</si>
  <si>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</si>
  <si>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</si>
  <si>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</si>
  <si>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</si>
  <si>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</si>
  <si>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</si>
  <si>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</si>
  <si>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</si>
  <si>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</si>
  <si>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</si>
  <si>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</si>
  <si>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</si>
  <si>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</si>
  <si>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</si>
  <si>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</si>
  <si>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</si>
  <si>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</si>
  <si>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</si>
  <si>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</si>
  <si>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</si>
  <si>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</si>
  <si>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</si>
  <si>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</si>
  <si>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</si>
  <si>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</si>
  <si>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</si>
  <si>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</si>
  <si>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</si>
  <si>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</si>
  <si>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</si>
  <si>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</si>
  <si>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</si>
  <si>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</si>
  <si>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</si>
  <si>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</si>
  <si>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</si>
  <si>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</si>
  <si>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</si>
  <si>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</si>
  <si>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</si>
  <si>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</si>
  <si>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</si>
  <si>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</si>
  <si>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</si>
  <si>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</si>
  <si>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</si>
  <si>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</si>
  <si>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</si>
  <si>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</si>
  <si>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</si>
  <si>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</si>
  <si>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</si>
  <si>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</si>
  <si>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</si>
  <si>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</si>
  <si>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</si>
  <si>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</si>
  <si>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</si>
  <si>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</si>
  <si>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</si>
  <si>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</si>
  <si>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</si>
  <si>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</si>
  <si>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</si>
  <si>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</si>
  <si>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</si>
  <si>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</si>
  <si>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</si>
  <si>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</si>
  <si>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</si>
  <si>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</si>
  <si>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</si>
  <si>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</si>
  <si>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</si>
  <si>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</si>
  <si>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</si>
  <si>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</si>
  <si>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</si>
  <si>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</si>
  <si>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</si>
  <si>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</si>
  <si>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</si>
  <si>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</si>
  <si>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</si>
  <si>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</si>
  <si>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</si>
  <si>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</si>
  <si>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</si>
  <si>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</si>
  <si>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</si>
  <si>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</si>
  <si>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</si>
  <si>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</si>
  <si>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</si>
  <si>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</si>
  <si>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</si>
  <si>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</si>
  <si>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</si>
  <si>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</si>
  <si>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</si>
  <si>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</si>
  <si>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</si>
  <si>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</si>
  <si>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</si>
  <si>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</si>
  <si>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</si>
  <si>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</si>
  <si>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</si>
  <si>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</si>
  <si>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</si>
  <si>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</si>
  <si>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</si>
  <si>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</si>
  <si>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</si>
  <si>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</si>
  <si>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</si>
  <si>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</si>
  <si>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</si>
  <si>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</si>
  <si>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</si>
  <si>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</si>
  <si>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</si>
  <si>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</si>
  <si>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</si>
  <si>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</si>
  <si>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</si>
  <si>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</si>
  <si>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</si>
  <si>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</si>
  <si>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</si>
  <si>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</si>
  <si>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</si>
  <si>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</si>
  <si>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</si>
  <si>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</si>
  <si>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</si>
  <si>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</si>
  <si>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</si>
  <si>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</si>
  <si>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</si>
  <si>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</si>
  <si>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</si>
  <si>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</si>
  <si>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</si>
  <si>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</si>
  <si>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</si>
  <si>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</si>
  <si>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</si>
  <si>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</si>
  <si>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</si>
  <si>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</si>
  <si>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</si>
  <si>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</si>
  <si>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</si>
  <si>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</si>
  <si>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</si>
  <si>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</si>
  <si>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</si>
  <si>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</si>
  <si>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</si>
  <si>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</si>
  <si>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</si>
  <si>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</si>
  <si>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</si>
  <si>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</si>
  <si>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</si>
  <si>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</si>
  <si>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</si>
  <si>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</si>
  <si>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</si>
  <si>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</si>
  <si>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</si>
  <si>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</si>
  <si>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</si>
  <si>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</si>
  <si>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</si>
  <si>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</si>
  <si>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</si>
  <si>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</si>
  <si>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</si>
  <si>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</si>
  <si>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</si>
  <si>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</si>
  <si>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</si>
  <si>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</si>
  <si>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</si>
  <si>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</si>
  <si>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</si>
  <si>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</si>
  <si>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</si>
  <si>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</si>
  <si>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</si>
  <si>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</si>
  <si>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</si>
  <si>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</si>
  <si>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</si>
  <si>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</si>
  <si>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</si>
  <si>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</si>
  <si>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</si>
  <si>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</si>
  <si>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</si>
  <si>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</si>
  <si>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</si>
  <si>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</si>
  <si>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</si>
  <si>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</si>
  <si>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</si>
  <si>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</si>
  <si>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</si>
  <si>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</si>
  <si>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</si>
  <si>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</si>
  <si>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</si>
  <si>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</si>
  <si>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</si>
  <si>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</si>
  <si>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</si>
  <si>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</si>
  <si>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</si>
  <si>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</si>
  <si>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</si>
  <si>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</si>
  <si>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</si>
  <si>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</si>
  <si>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</si>
  <si>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</si>
  <si>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</si>
  <si>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</si>
  <si>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</si>
  <si>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</si>
  <si>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</si>
  <si>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</si>
  <si>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</si>
  <si>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</si>
  <si>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</si>
  <si>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</si>
  <si>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</si>
  <si>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</si>
  <si>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</si>
  <si>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</si>
  <si>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</si>
  <si>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</si>
  <si>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</si>
  <si>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</si>
  <si>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</si>
  <si>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</si>
  <si>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</si>
  <si>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</si>
  <si>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</si>
  <si>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</si>
  <si>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</si>
  <si>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</si>
  <si>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</si>
  <si>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</si>
  <si>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</si>
  <si>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</si>
  <si>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</si>
  <si>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</si>
  <si>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</si>
  <si>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</si>
  <si>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</si>
  <si>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</si>
  <si>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</si>
  <si>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</si>
  <si>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</si>
  <si>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</si>
  <si>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</si>
  <si>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</si>
  <si>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</si>
  <si>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</si>
  <si>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</si>
  <si>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</si>
  <si>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</si>
  <si>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</si>
  <si>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</si>
  <si>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</si>
  <si>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</si>
  <si>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</si>
  <si>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</si>
  <si>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</si>
  <si>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</si>
  <si>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</si>
  <si>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</si>
  <si>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</si>
  <si>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</si>
  <si>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</si>
  <si>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</si>
  <si>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</si>
  <si>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</si>
  <si>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</si>
  <si>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</si>
  <si>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</si>
  <si>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</si>
  <si>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</si>
  <si>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</si>
  <si>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</si>
  <si>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</si>
  <si>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</si>
  <si>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</si>
  <si>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</si>
  <si>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</si>
  <si>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</si>
  <si>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</si>
  <si>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</si>
  <si>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</si>
  <si>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</si>
  <si>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</si>
  <si>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</si>
  <si>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</si>
  <si>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</si>
  <si>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</si>
  <si>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</si>
  <si>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</si>
  <si>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</si>
  <si>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</si>
  <si>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</si>
  <si>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</si>
  <si>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</si>
  <si>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</si>
  <si>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</si>
  <si>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</si>
  <si>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</si>
  <si>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</si>
  <si>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</si>
  <si>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</si>
  <si>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</si>
  <si>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</si>
  <si>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</si>
  <si>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</si>
  <si>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</si>
  <si>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</si>
  <si>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</si>
  <si>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</si>
  <si>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</si>
  <si>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</si>
  <si>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</si>
  <si>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</si>
  <si>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</si>
  <si>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</si>
  <si>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</si>
  <si>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</si>
  <si>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</si>
  <si>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</si>
  <si>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</si>
  <si>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</si>
  <si>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</si>
  <si>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</si>
  <si>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</si>
  <si>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</si>
  <si>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</si>
  <si>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</si>
  <si>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</si>
  <si>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</si>
  <si>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</si>
  <si>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</si>
  <si>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</si>
  <si>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</si>
  <si>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</si>
  <si>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</si>
  <si>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</si>
  <si>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</si>
  <si>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</si>
  <si>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</si>
  <si>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</si>
  <si>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</si>
  <si>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</si>
  <si>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</si>
  <si>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</si>
  <si>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</si>
  <si>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</si>
  <si>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</si>
  <si>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</si>
  <si>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</si>
  <si>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</si>
  <si>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</si>
  <si>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</si>
  <si>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</si>
  <si>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</si>
  <si>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</si>
  <si>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</si>
  <si>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</si>
  <si>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</si>
  <si>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</si>
  <si>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</si>
  <si>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</si>
  <si>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</si>
  <si>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</si>
  <si>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</si>
  <si>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</si>
  <si>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</si>
  <si>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</si>
  <si>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</si>
  <si>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</si>
  <si>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</si>
  <si>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</si>
  <si>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</si>
  <si>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</si>
  <si>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</si>
  <si>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</si>
  <si>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</si>
  <si>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</si>
  <si>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</si>
  <si>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</si>
  <si>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</si>
  <si>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</si>
  <si>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</si>
  <si>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</si>
  <si>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</si>
  <si>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</si>
  <si>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</si>
  <si>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</si>
  <si>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</si>
  <si>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</si>
  <si>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</si>
  <si>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</si>
  <si>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</si>
  <si>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</si>
  <si>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</si>
  <si>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</si>
  <si>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</si>
  <si>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</si>
  <si>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</si>
  <si>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</si>
  <si>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</si>
  <si>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</si>
  <si>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</si>
  <si>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</si>
  <si>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</si>
  <si>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</si>
  <si>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</si>
  <si>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</si>
  <si>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</si>
  <si>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</si>
  <si>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</si>
  <si>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</si>
  <si>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</si>
  <si>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</si>
  <si>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</si>
  <si>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</si>
  <si>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</si>
  <si>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</si>
  <si>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</si>
  <si>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</si>
  <si>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</si>
  <si>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</si>
  <si>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</si>
  <si>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</si>
  <si>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</si>
  <si>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</si>
  <si>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</si>
  <si>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</si>
  <si>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</si>
  <si>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</si>
  <si>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</si>
  <si>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</si>
  <si>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</si>
  <si>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</si>
  <si>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</si>
  <si>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</si>
  <si>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</si>
  <si>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</si>
  <si>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</si>
  <si>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</si>
  <si>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</si>
  <si>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</si>
  <si>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</si>
  <si>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</si>
  <si>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</si>
  <si>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</si>
  <si>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</si>
  <si>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</si>
  <si>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</si>
  <si>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</si>
  <si>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</si>
  <si>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</si>
  <si>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</si>
  <si>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</si>
  <si>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</si>
  <si>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</si>
  <si>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</si>
  <si>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</si>
  <si>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</si>
  <si>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</si>
  <si>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</si>
  <si>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</si>
  <si>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</si>
  <si>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</si>
  <si>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</si>
  <si>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</si>
  <si>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</si>
  <si>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</si>
  <si>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</si>
  <si>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</si>
  <si>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</si>
  <si>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</si>
  <si>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</si>
  <si>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</si>
  <si>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</si>
  <si>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</si>
  <si>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</si>
  <si>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</si>
  <si>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</si>
  <si>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</si>
  <si>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</si>
  <si>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</si>
  <si>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</si>
  <si>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</si>
  <si>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</si>
  <si>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</si>
  <si>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</si>
  <si>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</si>
  <si>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</si>
  <si>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</si>
  <si>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</si>
  <si>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</si>
  <si>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</si>
  <si>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</si>
  <si>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</si>
  <si>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</si>
  <si>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</si>
  <si>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</si>
  <si>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</si>
  <si>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</si>
  <si>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</si>
  <si>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</si>
  <si>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</si>
  <si>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</si>
  <si>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</si>
  <si>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</si>
  <si>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</si>
  <si>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</si>
  <si>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</si>
  <si>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</si>
  <si>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</si>
  <si>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</si>
  <si>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</si>
  <si>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</si>
  <si>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</si>
  <si>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</si>
  <si>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</si>
  <si>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</si>
  <si>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</si>
  <si>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</si>
  <si>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</si>
  <si>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</si>
  <si>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</si>
  <si>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</si>
  <si>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</si>
  <si>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</si>
  <si>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</si>
  <si>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</si>
  <si>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</si>
  <si>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</si>
  <si>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</si>
  <si>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</si>
  <si>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</si>
  <si>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</si>
  <si>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</si>
  <si>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</si>
  <si>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</si>
  <si>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</si>
  <si>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</si>
  <si>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</si>
  <si>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</si>
  <si>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</si>
  <si>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</si>
  <si>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</si>
  <si>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</si>
  <si>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</si>
  <si>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</si>
  <si>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</si>
  <si>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</si>
  <si>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</si>
  <si>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</si>
  <si>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</si>
  <si>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</si>
  <si>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</si>
  <si>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</si>
  <si>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</si>
  <si>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</si>
  <si>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</si>
  <si>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</si>
  <si>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</si>
  <si>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</si>
  <si>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</si>
  <si>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</si>
  <si>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</si>
  <si>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</si>
  <si>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</si>
  <si>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</si>
  <si>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</si>
  <si>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</si>
  <si>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</si>
  <si>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</si>
  <si>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</si>
  <si>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</si>
  <si>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</si>
  <si>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</si>
  <si>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</si>
  <si>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</si>
  <si>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</si>
  <si>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</si>
  <si>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</si>
  <si>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</si>
  <si>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</si>
  <si>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</si>
  <si>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</si>
  <si>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</si>
  <si>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</si>
  <si>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</si>
  <si>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</si>
  <si>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</si>
  <si>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</si>
  <si>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</si>
  <si>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</si>
  <si>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</si>
  <si>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</si>
  <si>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</si>
  <si>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</si>
  <si>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</si>
  <si>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</si>
  <si>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</si>
  <si>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</si>
  <si>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</si>
  <si>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</si>
  <si>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</si>
  <si>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</si>
  <si>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</si>
  <si>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</si>
  <si>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</si>
  <si>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</si>
  <si>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</si>
  <si>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</si>
  <si>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</si>
  <si>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</si>
  <si>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</si>
  <si>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</si>
  <si>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</si>
  <si>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</si>
  <si>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</si>
  <si>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</si>
  <si>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</si>
  <si>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</si>
  <si>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</si>
  <si>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</si>
  <si>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</si>
  <si>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</si>
  <si>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</si>
  <si>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</si>
  <si>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</si>
  <si>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</si>
  <si>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</si>
  <si>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</si>
  <si>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</si>
  <si>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</si>
  <si>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</si>
  <si>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</si>
  <si>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</si>
  <si>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</si>
  <si>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</si>
  <si>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</si>
  <si>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</si>
  <si>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</si>
  <si>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</si>
  <si>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</si>
  <si>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</si>
  <si>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</si>
  <si>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</si>
  <si>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</si>
  <si>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</si>
  <si>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</si>
  <si>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</si>
  <si>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</si>
  <si>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</si>
  <si>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</si>
  <si>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</si>
  <si>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</si>
  <si>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</si>
  <si>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</si>
  <si>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</si>
  <si>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</si>
  <si>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</si>
  <si>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</si>
  <si>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</si>
  <si>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</si>
  <si>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</si>
  <si>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</si>
  <si>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</si>
  <si>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</si>
  <si>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</si>
  <si>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</si>
  <si>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</si>
  <si>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</si>
  <si>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</si>
  <si>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</si>
  <si>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</si>
  <si>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</si>
  <si>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</si>
  <si>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</si>
  <si>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</si>
  <si>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</si>
  <si>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</si>
  <si>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</si>
  <si>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</si>
  <si>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</si>
  <si>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</si>
  <si>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</si>
  <si>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</si>
  <si>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</si>
  <si>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</si>
  <si>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</si>
  <si>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</si>
  <si>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</si>
  <si>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</si>
  <si>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</si>
  <si>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</si>
  <si>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</si>
  <si>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</si>
  <si>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</si>
  <si>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</si>
  <si>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</si>
  <si>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</si>
  <si>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</si>
  <si>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</si>
  <si>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</si>
  <si>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</si>
  <si>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</si>
  <si>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</si>
  <si>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</si>
  <si>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</si>
  <si>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</si>
  <si>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</si>
  <si>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</si>
  <si>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</si>
  <si>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</si>
  <si>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</si>
  <si>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</si>
  <si>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</si>
  <si>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</si>
  <si>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</si>
  <si>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</si>
  <si>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</si>
  <si>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</si>
  <si>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</si>
  <si>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</si>
  <si>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</si>
  <si>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</si>
  <si>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</si>
  <si>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</si>
  <si>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</si>
  <si>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</si>
  <si>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</si>
  <si>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</si>
  <si>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</si>
  <si>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</si>
  <si>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</si>
  <si>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</si>
  <si>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</si>
  <si>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</si>
  <si>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</si>
  <si>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</si>
  <si>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</si>
  <si>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</si>
  <si>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</si>
  <si>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</si>
  <si>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</si>
  <si>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</si>
  <si>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</si>
  <si>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</si>
  <si>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</si>
  <si>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</si>
  <si>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</si>
  <si>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</si>
  <si>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</si>
  <si>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</si>
  <si>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</si>
  <si>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</si>
  <si>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</si>
  <si>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</si>
  <si>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</si>
  <si>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</si>
  <si>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</si>
  <si>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</si>
  <si>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</si>
  <si>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</si>
  <si>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</si>
  <si>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</si>
  <si>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</si>
  <si>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</si>
  <si>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</si>
  <si>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</si>
  <si>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</si>
  <si>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</si>
  <si>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</si>
  <si>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</si>
  <si>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</si>
  <si>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</si>
  <si>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</si>
  <si>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</si>
  <si>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</si>
  <si>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</si>
  <si>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</si>
  <si>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</si>
  <si>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</si>
  <si>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</si>
  <si>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</si>
  <si>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</si>
  <si>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</si>
  <si>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</si>
  <si>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</si>
  <si>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</si>
  <si>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</si>
  <si>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</si>
  <si>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</si>
  <si>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</si>
  <si>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</si>
  <si>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</si>
  <si>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</si>
  <si>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</si>
  <si>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</si>
  <si>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</si>
  <si>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</si>
  <si>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</si>
  <si>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</si>
  <si>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</si>
  <si>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</si>
  <si>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</si>
  <si>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</si>
  <si>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</si>
  <si>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</si>
  <si>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</si>
  <si>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</si>
  <si>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</si>
  <si>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</si>
  <si>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</si>
  <si>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</si>
  <si>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</si>
  <si>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</si>
  <si>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</si>
  <si>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</si>
  <si>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</si>
  <si>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</si>
  <si>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</si>
  <si>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</si>
  <si>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</si>
  <si>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</si>
  <si>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</si>
  <si>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</si>
  <si>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</si>
  <si>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</si>
  <si>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</si>
  <si>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</si>
  <si>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</si>
  <si>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</si>
  <si>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</si>
  <si>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</si>
  <si>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</si>
  <si>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</si>
  <si>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</si>
  <si>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</si>
  <si>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</si>
  <si>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</si>
  <si>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</si>
  <si>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</si>
  <si>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</si>
  <si>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</si>
  <si>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</si>
  <si>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</si>
  <si>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</si>
  <si>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</si>
  <si>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</si>
  <si>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</si>
  <si>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</si>
  <si>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</si>
  <si>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</si>
  <si>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</si>
  <si>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</si>
  <si>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</si>
  <si>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</si>
  <si>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</si>
  <si>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</si>
  <si>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</si>
  <si>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</si>
  <si>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</si>
  <si>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</si>
  <si>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</si>
  <si>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</si>
  <si>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</si>
  <si>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</si>
  <si>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</si>
  <si>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</si>
  <si>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</si>
  <si>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</si>
  <si>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</si>
  <si>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</si>
  <si>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</si>
  <si>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</si>
  <si>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</si>
  <si>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</si>
  <si>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</si>
  <si>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</si>
  <si>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</si>
  <si>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</si>
  <si>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</si>
  <si>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</si>
  <si>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</si>
  <si>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</si>
  <si>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</si>
  <si>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</si>
  <si>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</si>
  <si>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</si>
  <si>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</si>
  <si>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</si>
  <si>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</si>
  <si>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</si>
  <si>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</si>
  <si>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</si>
  <si>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</si>
  <si>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</si>
  <si>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</si>
  <si>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</si>
  <si>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</si>
  <si>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</si>
  <si>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</si>
  <si>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</si>
  <si>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</si>
  <si>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</si>
  <si>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</si>
  <si>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</si>
  <si>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</si>
  <si>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</si>
  <si>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</si>
  <si>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</si>
  <si>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</si>
  <si>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</si>
  <si>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</si>
  <si>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</si>
  <si>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</si>
  <si>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</si>
  <si>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</si>
  <si>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</si>
  <si>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</si>
  <si>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</si>
  <si>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</si>
  <si>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</si>
  <si>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</si>
  <si>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</si>
  <si>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</si>
  <si>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</si>
  <si>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</si>
  <si>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</si>
  <si>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</si>
  <si>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</si>
  <si>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</si>
  <si>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</si>
  <si>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</si>
  <si>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</si>
  <si>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</si>
  <si>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</si>
  <si>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</si>
  <si>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</si>
  <si>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</si>
  <si>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</si>
  <si>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</si>
  <si>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</si>
  <si>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</si>
  <si>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</si>
  <si>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</si>
  <si>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</si>
  <si>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</si>
  <si>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</si>
  <si>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</si>
  <si>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</si>
  <si>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</si>
  <si>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</si>
  <si>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</si>
  <si>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</si>
  <si>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</si>
  <si>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</si>
  <si>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</si>
  <si>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</si>
  <si>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</si>
  <si>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</si>
  <si>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</si>
  <si>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</si>
  <si>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</si>
  <si>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</si>
  <si>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</si>
  <si>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</si>
  <si>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</si>
  <si>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</si>
  <si>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</si>
  <si>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</si>
  <si>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</si>
  <si>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</si>
  <si>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</si>
  <si>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</si>
  <si>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</si>
  <si>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</si>
  <si>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</si>
  <si>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</si>
  <si>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</si>
  <si>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</si>
  <si>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</si>
  <si>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</si>
  <si>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</si>
  <si>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</si>
  <si>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</si>
  <si>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</si>
  <si>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</si>
  <si>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</si>
  <si>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</si>
  <si>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</si>
  <si>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</si>
  <si>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</si>
  <si>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</si>
  <si>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</si>
  <si>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</si>
  <si>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</si>
  <si>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</si>
  <si>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</si>
  <si>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</si>
  <si>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</si>
  <si>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</si>
  <si>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</si>
  <si>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</si>
  <si>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</si>
  <si>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</si>
  <si>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</si>
  <si>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</si>
  <si>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</si>
  <si>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</si>
  <si>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</si>
  <si>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</si>
  <si>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</si>
  <si>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</si>
  <si>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</si>
  <si>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</si>
  <si>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</si>
  <si>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</si>
  <si>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</si>
  <si>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</si>
  <si>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</si>
  <si>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</si>
  <si>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</si>
  <si>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</si>
  <si>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</si>
  <si>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</si>
  <si>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</si>
  <si>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</si>
  <si>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</si>
  <si>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</si>
  <si>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</si>
  <si>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</si>
  <si>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</si>
  <si>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</si>
  <si>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</si>
  <si>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</si>
  <si>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</si>
  <si>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</si>
  <si>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</si>
  <si>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</si>
  <si>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</si>
  <si>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</si>
  <si>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</si>
  <si>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</si>
  <si>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</si>
  <si>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</si>
  <si>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</si>
  <si>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</si>
  <si>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</si>
  <si>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</si>
  <si>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</si>
  <si>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</si>
  <si>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</si>
  <si>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</si>
  <si>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</si>
  <si>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</si>
  <si>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</si>
  <si>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</si>
  <si>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</si>
  <si>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</si>
  <si>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</si>
  <si>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</si>
  <si>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</si>
  <si>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</si>
  <si>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</si>
  <si>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</si>
  <si>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</si>
  <si>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</si>
  <si>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</si>
  <si>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</si>
  <si>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</si>
  <si>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</si>
  <si>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</si>
  <si>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</si>
  <si>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</si>
  <si>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</si>
  <si>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</si>
  <si>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</si>
  <si>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</si>
  <si>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</si>
  <si>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</si>
  <si>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</si>
  <si>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</si>
  <si>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</si>
  <si>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</si>
  <si>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</si>
  <si>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</si>
  <si>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</si>
  <si>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</si>
  <si>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</si>
  <si>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</si>
  <si>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</si>
  <si>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</si>
  <si>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</si>
  <si>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</si>
  <si>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</si>
  <si>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</si>
  <si>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</si>
  <si>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</si>
  <si>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</si>
  <si>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</si>
  <si>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</si>
  <si>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</si>
  <si>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</si>
  <si>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</si>
  <si>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</si>
  <si>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</si>
  <si>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</si>
  <si>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</si>
  <si>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</si>
  <si>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</si>
  <si>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</si>
  <si>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</si>
  <si>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</si>
  <si>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</si>
  <si>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</si>
  <si>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</si>
  <si>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</si>
  <si>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</si>
  <si>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</si>
  <si>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</si>
  <si>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</si>
  <si>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</si>
  <si>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</si>
  <si>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</si>
  <si>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</si>
  <si>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</si>
  <si>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</si>
  <si>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</si>
  <si>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</si>
  <si>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</si>
  <si>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</si>
  <si>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</si>
  <si>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</si>
  <si>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</si>
  <si>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</si>
  <si>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</si>
  <si>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</si>
  <si>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</si>
  <si>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</si>
  <si>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</si>
  <si>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</si>
  <si>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</si>
  <si>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</si>
  <si>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</si>
  <si>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</si>
  <si>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</si>
  <si>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</si>
  <si>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</si>
  <si>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</si>
  <si>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</si>
  <si>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</si>
  <si>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</si>
  <si>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</si>
  <si>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</si>
  <si>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</si>
  <si>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</si>
  <si>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</si>
  <si>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</si>
  <si>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</si>
  <si>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</si>
  <si>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</si>
  <si>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</si>
  <si>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</si>
  <si>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</si>
  <si>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</si>
  <si>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</si>
  <si>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</si>
  <si>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</si>
  <si>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</si>
  <si>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</si>
  <si>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</si>
  <si>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</si>
  <si>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</si>
  <si>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</si>
  <si>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</si>
  <si>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</si>
  <si>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</si>
  <si>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</si>
  <si>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</si>
  <si>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</si>
  <si>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</si>
  <si>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</si>
  <si>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</si>
  <si>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</si>
  <si>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</si>
  <si>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</si>
  <si>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</si>
  <si>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</si>
  <si>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</si>
  <si>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</si>
  <si>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</si>
  <si>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</si>
  <si>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</si>
  <si>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</si>
  <si>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</si>
  <si>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</si>
  <si>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</si>
  <si>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</si>
  <si>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</si>
  <si>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</si>
  <si>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</si>
  <si>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</si>
  <si>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</si>
  <si>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</si>
  <si>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</si>
  <si>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</si>
  <si>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</si>
  <si>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</si>
  <si>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</si>
  <si>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</si>
  <si>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</si>
  <si>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</si>
  <si>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</si>
  <si>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</si>
  <si>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</si>
  <si>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</si>
  <si>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</si>
  <si>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</si>
  <si>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</si>
  <si>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</si>
  <si>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</si>
  <si>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</si>
  <si>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</si>
  <si>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</si>
  <si>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</si>
  <si>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</si>
  <si>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</si>
  <si>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</si>
  <si>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</si>
  <si>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</si>
  <si>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</si>
  <si>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</si>
  <si>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</si>
  <si>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</si>
  <si>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</si>
  <si>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</si>
  <si>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</si>
  <si>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</si>
  <si>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</si>
  <si>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</si>
  <si>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</si>
  <si>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</si>
  <si>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</si>
  <si>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</si>
  <si>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</si>
  <si>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</si>
  <si>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</si>
  <si>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</si>
  <si>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</si>
  <si>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</si>
  <si>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</si>
  <si>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</si>
  <si>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</si>
  <si>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</si>
  <si>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</si>
  <si>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</si>
  <si>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</si>
  <si>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</si>
  <si>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</si>
  <si>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</si>
  <si>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</si>
  <si>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</si>
  <si>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</si>
  <si>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</si>
  <si>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</si>
  <si>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</si>
  <si>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</si>
  <si>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</si>
  <si>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</si>
  <si>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</si>
  <si>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</si>
  <si>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</si>
  <si>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</si>
  <si>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</si>
  <si>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</si>
  <si>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</si>
  <si>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</si>
  <si>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</si>
  <si>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</si>
  <si>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</si>
  <si>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</si>
  <si>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</si>
  <si>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</si>
  <si>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</si>
  <si>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</si>
  <si>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</si>
  <si>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</si>
  <si>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</si>
  <si>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</si>
  <si>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</si>
  <si>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</si>
  <si>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</si>
  <si>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</si>
  <si>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</si>
  <si>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</si>
  <si>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</si>
  <si>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</si>
  <si>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</si>
  <si>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</si>
  <si>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</si>
  <si>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</si>
  <si>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</si>
  <si>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</si>
  <si>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</si>
  <si>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</si>
  <si>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</si>
  <si>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</si>
  <si>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</si>
  <si>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</si>
  <si>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</si>
  <si>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</si>
  <si>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</si>
  <si>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</si>
  <si>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</si>
  <si>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</si>
  <si>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</si>
  <si>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</si>
  <si>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</si>
  <si>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</si>
  <si>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</si>
  <si>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</si>
  <si>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</si>
  <si>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</si>
  <si>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</si>
  <si>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</si>
  <si>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</si>
  <si>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</si>
  <si>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</si>
  <si>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</si>
  <si>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</si>
  <si>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</si>
  <si>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</si>
  <si>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</si>
  <si>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</si>
  <si>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</si>
  <si>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</si>
  <si>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</si>
  <si>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</si>
  <si>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</si>
  <si>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</si>
  <si>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</si>
  <si>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</si>
  <si>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</si>
  <si>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</si>
  <si>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</si>
  <si>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</si>
  <si>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</si>
  <si>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</si>
  <si>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</si>
  <si>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</si>
  <si>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</si>
  <si>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</si>
  <si>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</si>
  <si>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</si>
  <si>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</si>
  <si>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</si>
  <si>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</si>
  <si>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</si>
  <si>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</si>
  <si>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</si>
  <si>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</si>
  <si>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</si>
  <si>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</si>
  <si>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</si>
  <si>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</si>
  <si>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</si>
  <si>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</si>
  <si>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</si>
  <si>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</si>
  <si>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</si>
  <si>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</si>
  <si>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</si>
  <si>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</si>
  <si>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</si>
  <si>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</si>
  <si>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</si>
  <si>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</si>
  <si>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</si>
  <si>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</si>
  <si>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</si>
  <si>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</si>
  <si>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</si>
  <si>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</si>
  <si>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</si>
  <si>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</si>
  <si>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</si>
  <si>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</si>
  <si>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</si>
  <si>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</si>
  <si>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</si>
  <si>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</si>
  <si>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</si>
  <si>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</si>
  <si>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</si>
  <si>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</si>
  <si>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</si>
  <si>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</si>
  <si>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</si>
  <si>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</si>
  <si>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</si>
  <si>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</si>
  <si>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</si>
  <si>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</si>
  <si>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</si>
  <si>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</si>
  <si>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</si>
  <si>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</si>
  <si>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</si>
  <si>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</si>
  <si>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</si>
  <si>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</si>
  <si>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</si>
  <si>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</si>
  <si>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</si>
  <si>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</si>
  <si>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</si>
  <si>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</si>
  <si>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</si>
  <si>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</si>
  <si>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</si>
  <si>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</si>
  <si>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</si>
  <si>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</si>
  <si>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</si>
  <si>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</si>
  <si>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</si>
  <si>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</si>
  <si>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</si>
  <si>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</si>
  <si>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</si>
  <si>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</si>
  <si>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</si>
  <si>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</si>
  <si>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</si>
  <si>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</si>
  <si>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</si>
  <si>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</si>
  <si>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</si>
  <si>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</si>
  <si>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</si>
  <si>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</si>
  <si>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</si>
  <si>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</si>
  <si>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</si>
  <si>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</si>
  <si>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</si>
  <si>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</si>
  <si>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</si>
  <si>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</si>
  <si>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</si>
  <si>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</si>
  <si>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</si>
  <si>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</si>
  <si>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</si>
  <si>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</si>
  <si>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</si>
  <si>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</si>
  <si>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</si>
  <si>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</si>
  <si>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</si>
  <si>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</si>
  <si>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</si>
  <si>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</si>
  <si>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</si>
  <si>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</si>
  <si>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</si>
  <si>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</si>
  <si>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</si>
  <si>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</si>
  <si>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</si>
  <si>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</si>
  <si>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</si>
  <si>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</si>
  <si>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</si>
  <si>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</si>
  <si>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</si>
  <si>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</si>
  <si>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</si>
  <si>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</si>
  <si>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</si>
  <si>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</si>
  <si>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</si>
  <si>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</si>
  <si>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</si>
  <si>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</si>
  <si>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</si>
  <si>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</si>
  <si>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</si>
  <si>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</si>
  <si>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</si>
  <si>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</si>
  <si>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</si>
  <si>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</si>
  <si>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</si>
  <si>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</si>
  <si>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</si>
  <si>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</si>
  <si>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</si>
  <si>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</si>
  <si>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</si>
  <si>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</si>
  <si>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</si>
  <si>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</si>
  <si>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</si>
  <si>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</si>
  <si>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</si>
  <si>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</si>
  <si>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</si>
  <si>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</si>
  <si>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</si>
  <si>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</si>
  <si>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</si>
  <si>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</si>
  <si>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</si>
  <si>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</si>
  <si>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</si>
  <si>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</si>
  <si>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</si>
  <si>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</si>
  <si>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</si>
  <si>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</si>
  <si>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</si>
  <si>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</si>
  <si>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</si>
  <si>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</si>
  <si>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</si>
  <si>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</si>
  <si>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</si>
  <si>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</si>
  <si>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</si>
  <si>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</si>
  <si>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</si>
  <si>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</si>
  <si>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</si>
  <si>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</si>
  <si>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</si>
  <si>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</si>
  <si>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</si>
  <si>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</si>
  <si>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</si>
  <si>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</si>
  <si>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</si>
  <si>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</si>
  <si>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</si>
  <si>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</si>
  <si>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</si>
  <si>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</si>
  <si>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</si>
  <si>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</si>
  <si>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</si>
  <si>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</si>
  <si>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</si>
  <si>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</si>
  <si>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</si>
  <si>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</si>
  <si>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</si>
  <si>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</si>
  <si>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</si>
  <si>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</si>
  <si>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</si>
  <si>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</si>
  <si>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</si>
  <si>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</si>
  <si>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</si>
  <si>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</si>
  <si>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</si>
  <si>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</si>
  <si>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</si>
  <si>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</si>
  <si>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</si>
  <si>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</si>
  <si>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</si>
  <si>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</si>
  <si>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</si>
  <si>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</si>
  <si>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</si>
  <si>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</si>
  <si>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</si>
  <si>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</si>
  <si>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</si>
  <si>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</si>
  <si>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</si>
  <si>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</si>
  <si>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</si>
  <si>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</si>
  <si>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</si>
  <si>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</si>
  <si>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</si>
  <si>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</si>
  <si>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</si>
  <si>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</si>
  <si>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</si>
  <si>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</si>
  <si>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</si>
  <si>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</si>
  <si>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</si>
  <si>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</si>
  <si>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</si>
  <si>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</si>
  <si>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</si>
  <si>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</si>
  <si>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</si>
  <si>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</si>
  <si>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</si>
  <si>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</si>
  <si>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</si>
  <si>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</si>
  <si>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</si>
  <si>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</si>
  <si>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</si>
  <si>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</si>
  <si>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</si>
  <si>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</si>
  <si>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</si>
  <si>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</si>
  <si>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</si>
  <si>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</si>
  <si>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</si>
  <si>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</si>
  <si>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</si>
  <si>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</si>
  <si>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</si>
  <si>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</si>
  <si>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</si>
  <si>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</si>
  <si>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</si>
  <si>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</si>
  <si>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</si>
  <si>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</si>
  <si>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</si>
  <si>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</si>
  <si>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</si>
  <si>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</si>
  <si>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</si>
  <si>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</si>
  <si>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</si>
  <si>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</si>
  <si>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</si>
  <si>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</si>
  <si>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</si>
  <si>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</si>
  <si>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</si>
  <si>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</si>
  <si>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</si>
  <si>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</si>
  <si>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</si>
  <si>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</si>
  <si>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</si>
  <si>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</si>
  <si>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</si>
  <si>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</si>
  <si>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</si>
  <si>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</si>
  <si>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</si>
  <si>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</si>
  <si>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</si>
  <si>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</si>
  <si>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</si>
  <si>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</si>
  <si>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</si>
  <si>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</si>
  <si>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</si>
  <si>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</si>
  <si>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</si>
  <si>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</si>
  <si>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</si>
  <si>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</si>
  <si>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</si>
  <si>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</si>
  <si>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</si>
  <si>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</si>
  <si>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</si>
  <si>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</si>
  <si>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</si>
  <si>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</si>
  <si>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</si>
  <si>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</si>
  <si>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</si>
  <si>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</si>
  <si>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</si>
  <si>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</si>
  <si>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</si>
  <si>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</si>
  <si>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</si>
  <si>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</si>
  <si>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</si>
  <si>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</si>
  <si>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</si>
  <si>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</si>
  <si>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</si>
  <si>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</si>
  <si>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</si>
  <si>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</si>
  <si>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</si>
  <si>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</si>
  <si>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</si>
  <si>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</si>
  <si>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</si>
  <si>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</si>
  <si>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</si>
  <si>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</si>
  <si>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</si>
  <si>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</si>
  <si>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</si>
  <si>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</si>
  <si>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</si>
  <si>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</si>
  <si>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</si>
  <si>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</si>
  <si>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</si>
  <si>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</si>
  <si>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</si>
  <si>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</si>
  <si>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</si>
  <si>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</si>
  <si>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</si>
  <si>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</si>
  <si>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</si>
  <si>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</si>
  <si>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</si>
  <si>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</si>
  <si>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</si>
  <si>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</si>
  <si>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</si>
  <si>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</si>
  <si>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</si>
  <si>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</si>
  <si>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</si>
  <si>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</si>
  <si>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</si>
  <si>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</si>
  <si>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</si>
  <si>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</si>
  <si>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</si>
  <si>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</si>
  <si>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</si>
  <si>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</si>
  <si>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</si>
  <si>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</si>
  <si>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</si>
  <si>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</si>
  <si>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</si>
  <si>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</si>
  <si>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</si>
  <si>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</si>
  <si>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</si>
  <si>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</si>
  <si>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</si>
  <si>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</si>
  <si>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</si>
  <si>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</si>
  <si>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</si>
  <si>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</si>
  <si>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</si>
  <si>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</si>
  <si>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</si>
  <si>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</si>
  <si>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</si>
  <si>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</si>
  <si>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</si>
  <si>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</si>
  <si>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</si>
  <si>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</si>
  <si>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</si>
  <si>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</si>
  <si>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</si>
  <si>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</si>
  <si>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</si>
  <si>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</si>
  <si>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</si>
  <si>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</si>
  <si>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</si>
  <si>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</si>
  <si>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</si>
  <si>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</si>
  <si>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</si>
  <si>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</si>
  <si>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</si>
  <si>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</si>
  <si>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</si>
  <si>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</si>
  <si>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</si>
  <si>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</si>
  <si>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</si>
  <si>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</si>
  <si>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</si>
  <si>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</si>
  <si>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</si>
  <si>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</si>
  <si>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</si>
  <si>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</si>
  <si>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</si>
  <si>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</si>
  <si>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</si>
  <si>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</si>
  <si>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</si>
  <si>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</si>
  <si>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</si>
  <si>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</si>
  <si>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</si>
  <si>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</si>
  <si>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</si>
  <si>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</si>
  <si>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</si>
  <si>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</si>
  <si>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</si>
  <si>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</si>
  <si>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</si>
  <si>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</si>
  <si>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</si>
  <si>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</si>
  <si>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</si>
  <si>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</si>
  <si>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</si>
  <si>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</si>
  <si>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</si>
  <si>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</si>
  <si>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</si>
  <si>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</si>
  <si>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</si>
  <si>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</si>
  <si>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</si>
  <si>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</si>
  <si>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</si>
  <si>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</si>
  <si>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</si>
  <si>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</si>
  <si>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</si>
  <si>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</si>
  <si>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</si>
  <si>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</si>
  <si>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</si>
  <si>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</si>
  <si>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</si>
  <si>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</si>
  <si>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</si>
  <si>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</si>
  <si>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</si>
  <si>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</si>
  <si>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</si>
  <si>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</si>
  <si>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</si>
  <si>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</si>
  <si>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</si>
  <si>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</si>
  <si>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</si>
  <si>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</si>
  <si>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</si>
  <si>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</si>
  <si>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</si>
  <si>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</si>
  <si>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</si>
  <si>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</si>
  <si>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</si>
  <si>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</si>
  <si>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</si>
  <si>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</si>
  <si>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</si>
  <si>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</si>
  <si>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</si>
  <si>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</si>
  <si>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</si>
  <si>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</si>
  <si>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</si>
  <si>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</si>
  <si>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</si>
  <si>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</si>
  <si>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</si>
  <si>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</si>
  <si>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</si>
  <si>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</si>
  <si>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</si>
  <si>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</si>
  <si>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</si>
  <si>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</si>
  <si>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</si>
  <si>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</si>
  <si>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</si>
  <si>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</si>
  <si>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</si>
  <si>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</si>
  <si>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</si>
  <si>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</si>
  <si>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</si>
  <si>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</si>
  <si>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</si>
  <si>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</si>
  <si>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</si>
  <si>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</si>
  <si>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</si>
  <si>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</si>
  <si>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</si>
  <si>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</si>
  <si>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</si>
  <si>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</si>
  <si>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</si>
  <si>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</si>
  <si>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</si>
  <si>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</si>
  <si>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</si>
  <si>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</si>
  <si>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</si>
  <si>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</si>
  <si>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</si>
  <si>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</si>
  <si>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</si>
  <si>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</si>
  <si>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</si>
  <si>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</si>
  <si>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</si>
  <si>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</si>
  <si>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</si>
  <si>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</si>
  <si>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</si>
  <si>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</si>
  <si>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</si>
  <si>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</si>
  <si>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</si>
  <si>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</si>
  <si>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</si>
  <si>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</si>
  <si>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</si>
  <si>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</si>
  <si>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</si>
  <si>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</si>
  <si>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</si>
  <si>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</si>
  <si>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</si>
  <si>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</si>
  <si>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</si>
  <si>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</si>
  <si>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</si>
  <si>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</si>
  <si>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</si>
  <si>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</si>
  <si>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</si>
  <si>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</si>
  <si>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</si>
  <si>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</si>
  <si>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</si>
  <si>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</si>
  <si>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</si>
  <si>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</si>
  <si>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</si>
  <si>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</si>
  <si>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</si>
  <si>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</si>
  <si>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</si>
  <si>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</si>
  <si>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</si>
  <si>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</si>
  <si>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</si>
  <si>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</si>
  <si>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</si>
  <si>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</si>
  <si>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</si>
  <si>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</si>
  <si>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</si>
  <si>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</si>
  <si>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</si>
  <si>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</si>
  <si>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</si>
  <si>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</si>
  <si>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</si>
  <si>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</si>
  <si>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</si>
  <si>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</si>
  <si>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</si>
  <si>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</si>
  <si>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</si>
  <si>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</si>
  <si>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</si>
  <si>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</si>
  <si>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</si>
  <si>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</si>
  <si>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</si>
  <si>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</si>
  <si>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</si>
  <si>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</si>
  <si>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</si>
  <si>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</si>
  <si>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</si>
  <si>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</si>
  <si>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</si>
  <si>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</si>
  <si>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</si>
  <si>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</si>
  <si>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</si>
  <si>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</si>
  <si>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</si>
  <si>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</si>
  <si>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</si>
  <si>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</si>
  <si>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</si>
  <si>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</si>
  <si>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</si>
  <si>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</si>
  <si>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</si>
  <si>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</si>
  <si>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</si>
  <si>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</si>
  <si>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</si>
  <si>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</si>
  <si>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</si>
  <si>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</si>
  <si>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</si>
  <si>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</si>
  <si>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</si>
  <si>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</si>
  <si>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</si>
  <si>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</si>
  <si>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</si>
  <si>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</si>
  <si>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</si>
  <si>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</si>
  <si>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</si>
  <si>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</si>
  <si>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</si>
  <si>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</si>
  <si>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</si>
  <si>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</si>
  <si>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</si>
  <si>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</si>
  <si>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</si>
  <si>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</si>
  <si>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</si>
  <si>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</si>
  <si>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</si>
  <si>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</si>
  <si>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</si>
  <si>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</si>
  <si>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</si>
  <si>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</si>
  <si>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</si>
  <si>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</si>
  <si>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</si>
  <si>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</si>
  <si>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</si>
  <si>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</si>
  <si>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</si>
  <si>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</si>
  <si>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</si>
  <si>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</si>
  <si>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</si>
  <si>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</si>
  <si>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</si>
  <si>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</si>
  <si>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</si>
  <si>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</si>
  <si>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</si>
  <si>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</si>
  <si>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</si>
  <si>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</si>
  <si>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</si>
  <si>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</si>
  <si>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</si>
  <si>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</si>
  <si>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</si>
  <si>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</si>
  <si>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</si>
  <si>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</si>
  <si>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</si>
  <si>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</si>
  <si>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</si>
  <si>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</si>
  <si>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</si>
  <si>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</si>
  <si>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</si>
  <si>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</si>
  <si>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</si>
  <si>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</si>
  <si>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</si>
  <si>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</si>
  <si>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</si>
  <si>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</si>
  <si>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</si>
  <si>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</si>
  <si>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</si>
  <si>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</si>
  <si>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</si>
  <si>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</si>
  <si>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</si>
  <si>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</si>
  <si>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</si>
  <si>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</si>
  <si>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</si>
  <si>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</si>
  <si>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</si>
  <si>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</si>
  <si>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</si>
  <si>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</si>
  <si>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</si>
  <si>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</si>
  <si>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</si>
  <si>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</si>
  <si>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</si>
  <si>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</si>
  <si>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</si>
  <si>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</si>
  <si>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</si>
  <si>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</si>
  <si>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</si>
  <si>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</si>
  <si>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</si>
  <si>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</si>
  <si>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</si>
  <si>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</si>
  <si>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</si>
  <si>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</si>
  <si>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</si>
  <si>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</si>
  <si>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</si>
  <si>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</si>
  <si>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</si>
  <si>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</si>
  <si>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</si>
  <si>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</si>
  <si>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</si>
  <si>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</si>
  <si>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</si>
  <si>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</si>
  <si>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</si>
  <si>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</si>
  <si>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</si>
  <si>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</si>
  <si>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</si>
  <si>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</si>
  <si>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</si>
  <si>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</si>
  <si>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</si>
  <si>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</si>
  <si>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</si>
  <si>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</si>
  <si>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</si>
  <si>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</si>
  <si>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</si>
  <si>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</si>
  <si>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</si>
  <si>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</si>
  <si>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</si>
  <si>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</si>
  <si>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</si>
  <si>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</si>
  <si>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</si>
  <si>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</si>
  <si>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</si>
  <si>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</si>
  <si>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</si>
  <si>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</si>
  <si>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</si>
  <si>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</si>
  <si>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</si>
  <si>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</si>
  <si>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</si>
  <si>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</si>
  <si>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</si>
  <si>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</si>
  <si>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</si>
  <si>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</si>
  <si>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</si>
  <si>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</si>
  <si>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</si>
  <si>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</si>
  <si>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</si>
  <si>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</si>
  <si>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</si>
  <si>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</si>
  <si>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</si>
  <si>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</si>
  <si>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</si>
  <si>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</si>
  <si>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</si>
  <si>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</si>
  <si>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</si>
  <si>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</si>
  <si>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</si>
  <si>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</si>
  <si>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</si>
  <si>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</si>
  <si>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</si>
  <si>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</si>
  <si>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</si>
  <si>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</si>
  <si>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</si>
  <si>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</si>
  <si>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</si>
  <si>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</si>
  <si>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</si>
  <si>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</si>
  <si>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</si>
  <si>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</si>
  <si>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</si>
  <si>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</si>
  <si>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</si>
  <si>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</si>
  <si>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</si>
  <si>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</si>
  <si>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</si>
  <si>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</si>
  <si>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</si>
  <si>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</si>
  <si>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</si>
  <si>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</si>
  <si>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</si>
  <si>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</si>
  <si>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</si>
  <si>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</si>
  <si>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</si>
  <si>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</si>
  <si>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</si>
  <si>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</si>
  <si>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</si>
  <si>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</si>
  <si>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</si>
  <si>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</si>
  <si>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</si>
  <si>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</si>
  <si>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</si>
  <si>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</si>
  <si>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</si>
  <si>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</si>
  <si>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</si>
  <si>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</si>
  <si>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</si>
  <si>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</si>
  <si>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</si>
  <si>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</si>
  <si>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</si>
  <si>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</si>
  <si>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</si>
  <si>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</si>
  <si>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</si>
  <si>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</si>
  <si>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</si>
  <si>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</si>
  <si>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</si>
  <si>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</si>
  <si>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</si>
  <si>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</si>
  <si>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</si>
  <si>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</si>
  <si>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</si>
  <si>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</si>
  <si>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</si>
  <si>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</si>
  <si>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</si>
  <si>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</si>
  <si>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</si>
  <si>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</si>
  <si>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</si>
  <si>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</si>
  <si>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</si>
  <si>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</si>
  <si>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</si>
  <si>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</si>
  <si>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</si>
  <si>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</si>
  <si>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</si>
  <si>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</si>
  <si>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</si>
  <si>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</si>
  <si>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</si>
  <si>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</si>
  <si>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</si>
  <si>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</si>
  <si>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</si>
  <si>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</si>
  <si>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</si>
  <si>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</si>
  <si>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</si>
  <si>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</si>
  <si>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</si>
  <si>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</si>
  <si>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</si>
  <si>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</si>
  <si>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</si>
  <si>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</si>
  <si>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</si>
  <si>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</si>
  <si>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</si>
  <si>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</si>
  <si>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</si>
  <si>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</si>
  <si>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</si>
  <si>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</si>
  <si>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</si>
  <si>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</si>
  <si>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</si>
  <si>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</si>
  <si>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</si>
  <si>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</si>
  <si>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</si>
  <si>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</si>
  <si>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</si>
  <si>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</si>
  <si>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</si>
  <si>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</si>
  <si>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</si>
  <si>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</si>
  <si>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</si>
  <si>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</si>
  <si>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</si>
  <si>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</si>
  <si>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</si>
  <si>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</si>
  <si>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</si>
  <si>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</si>
  <si>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</si>
  <si>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</si>
  <si>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</si>
  <si>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</si>
  <si>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</si>
  <si>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</si>
  <si>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</si>
  <si>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</si>
  <si>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</si>
  <si>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</si>
  <si>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</si>
  <si>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</si>
  <si>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</si>
  <si>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</si>
  <si>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</si>
  <si>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</si>
  <si>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</si>
  <si>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</si>
  <si>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</si>
  <si>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</si>
  <si>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</si>
  <si>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</si>
  <si>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</si>
  <si>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</si>
  <si>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</si>
  <si>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</si>
  <si>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</si>
  <si>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</si>
  <si>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</si>
  <si>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</si>
  <si>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</si>
  <si>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</si>
  <si>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</si>
  <si>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</si>
  <si>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</si>
  <si>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</si>
  <si>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</si>
  <si>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</si>
  <si>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</si>
  <si>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</si>
  <si>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</si>
  <si>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</si>
  <si>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</si>
  <si>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</si>
  <si>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</si>
  <si>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</si>
  <si>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</si>
  <si>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</si>
  <si>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</si>
  <si>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</si>
  <si>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</si>
  <si>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</si>
  <si>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</si>
  <si>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</si>
  <si>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</si>
  <si>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</si>
  <si>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</si>
  <si>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</si>
  <si>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</si>
  <si>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</si>
  <si>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</si>
  <si>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</si>
  <si>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</si>
  <si>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</si>
  <si>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</si>
  <si>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</si>
  <si>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</si>
  <si>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</si>
  <si>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</si>
  <si>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</si>
  <si>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</si>
  <si>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</si>
  <si>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</si>
  <si>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</si>
  <si>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</si>
  <si>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</si>
  <si>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</si>
  <si>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</si>
  <si>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</si>
  <si>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</si>
  <si>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</si>
  <si>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</si>
  <si>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</si>
  <si>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</si>
  <si>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</si>
  <si>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</si>
  <si>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</si>
  <si>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</si>
  <si>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</si>
  <si>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</si>
  <si>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</si>
  <si>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</si>
  <si>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</si>
  <si>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</si>
  <si>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</si>
  <si>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</si>
  <si>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</si>
  <si>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</si>
  <si>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</si>
  <si>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</si>
  <si>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</si>
  <si>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</si>
  <si>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</si>
  <si>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</si>
  <si>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</si>
  <si>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</si>
  <si>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</si>
  <si>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</si>
  <si>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</si>
  <si>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</si>
  <si>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</si>
  <si>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</si>
  <si>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</si>
  <si>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</si>
  <si>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</si>
  <si>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</si>
  <si>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</si>
  <si>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</si>
  <si>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</si>
  <si>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</si>
  <si>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</si>
  <si>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</si>
  <si>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</si>
  <si>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</si>
  <si>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</si>
  <si>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</si>
  <si>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</si>
  <si>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</si>
  <si>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</si>
  <si>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</si>
  <si>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</si>
  <si>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</si>
  <si>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</si>
  <si>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</si>
  <si>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</si>
  <si>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</si>
  <si>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</si>
  <si>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</si>
  <si>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</si>
  <si>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</si>
  <si>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</si>
  <si>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</si>
  <si>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</si>
  <si>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</si>
  <si>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</si>
  <si>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</si>
  <si>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</si>
  <si>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</si>
  <si>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</si>
  <si>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</si>
  <si>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</si>
  <si>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</si>
  <si>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</si>
  <si>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</si>
  <si>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</si>
  <si>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</si>
  <si>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</si>
  <si>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</si>
  <si>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</si>
  <si>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</si>
  <si>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</si>
  <si>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</si>
  <si>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</si>
  <si>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</si>
  <si>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</si>
  <si>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</si>
  <si>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</si>
  <si>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</si>
  <si>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</si>
  <si>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</si>
  <si>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</si>
  <si>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</si>
  <si>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</si>
  <si>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</si>
  <si>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</si>
  <si>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</si>
  <si>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</si>
  <si>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</si>
  <si>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</si>
  <si>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</si>
  <si>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</si>
  <si>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</si>
  <si>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</si>
  <si>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</si>
  <si>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</si>
  <si>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</si>
  <si>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</si>
  <si>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</si>
  <si>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</si>
  <si>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</si>
  <si>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</si>
  <si>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</si>
  <si>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</si>
  <si>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</si>
  <si>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</si>
  <si>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</si>
  <si>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</si>
  <si>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</si>
  <si>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</si>
  <si>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</si>
  <si>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</si>
  <si>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</si>
  <si>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</si>
  <si>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</si>
  <si>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</si>
  <si>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</si>
  <si>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</si>
  <si>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</si>
  <si>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</si>
  <si>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</si>
  <si>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</si>
  <si>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</si>
  <si>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</si>
  <si>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</si>
  <si>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</si>
  <si>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</si>
  <si>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</si>
  <si>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</si>
  <si>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</si>
  <si>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</si>
  <si>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</si>
  <si>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</si>
  <si>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</si>
  <si>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</si>
  <si>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</si>
  <si>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</si>
  <si>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</si>
  <si>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</si>
  <si>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</si>
  <si>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</si>
  <si>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</si>
  <si>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</si>
  <si>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</si>
  <si>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</si>
  <si>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</si>
  <si>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</si>
  <si>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</si>
  <si>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</si>
  <si>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</si>
  <si>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</si>
  <si>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</si>
  <si>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</si>
  <si>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</si>
  <si>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</si>
  <si>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</si>
  <si>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</si>
  <si>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</si>
  <si>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</si>
  <si>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</si>
  <si>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</si>
  <si>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</si>
  <si>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</si>
  <si>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</si>
  <si>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</si>
  <si>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</si>
  <si>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</si>
  <si>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</si>
  <si>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</si>
  <si>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</si>
  <si>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</si>
  <si>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</si>
  <si>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</si>
  <si>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</si>
  <si>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</si>
  <si>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</si>
  <si>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</si>
  <si>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</si>
  <si>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</si>
  <si>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</si>
  <si>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</si>
  <si>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</si>
  <si>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</si>
  <si>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</si>
  <si>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</si>
  <si>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</si>
  <si>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</si>
  <si>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</si>
  <si>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</si>
  <si>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</si>
  <si>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</si>
  <si>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</si>
  <si>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</si>
  <si>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</si>
  <si>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</si>
  <si>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</si>
  <si>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</si>
  <si>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</si>
  <si>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</si>
  <si>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</si>
  <si>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</si>
  <si>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</si>
  <si>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</si>
  <si>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</si>
  <si>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</si>
  <si>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</si>
  <si>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</si>
  <si>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</si>
  <si>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</si>
  <si>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</si>
  <si>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</si>
  <si>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</si>
  <si>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</si>
  <si>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</si>
  <si>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</si>
  <si>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</si>
  <si>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</si>
  <si>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</si>
  <si>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</si>
  <si>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</si>
  <si>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</si>
  <si>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</si>
  <si>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</si>
  <si>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</si>
  <si>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</si>
  <si>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</si>
  <si>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</si>
  <si>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</si>
  <si>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</si>
  <si>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</si>
  <si>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</si>
  <si>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</si>
  <si>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</si>
  <si>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</si>
  <si>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</si>
  <si>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</si>
  <si>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</si>
  <si>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</si>
  <si>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</si>
  <si>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</si>
  <si>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</si>
  <si>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</si>
  <si>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</si>
  <si>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</si>
  <si>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</si>
  <si>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</si>
  <si>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</si>
  <si>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</si>
  <si>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</si>
  <si>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</si>
  <si>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</si>
  <si>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</si>
  <si>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</si>
  <si>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</si>
  <si>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</si>
  <si>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</si>
  <si>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</si>
  <si>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</si>
  <si>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</si>
  <si>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</si>
  <si>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</si>
  <si>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</si>
  <si>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</si>
  <si>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</si>
  <si>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</si>
  <si>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</si>
  <si>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</si>
  <si>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</si>
  <si>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</si>
  <si>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</si>
  <si>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</si>
  <si>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</si>
  <si>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</si>
  <si>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</si>
  <si>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</si>
  <si>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</si>
  <si>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</si>
  <si>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</si>
  <si>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</si>
  <si>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</si>
  <si>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</si>
  <si>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</si>
  <si>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</si>
  <si>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</si>
  <si>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</si>
  <si>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</si>
  <si>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</si>
  <si>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</si>
  <si>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</si>
  <si>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</si>
  <si>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</si>
  <si>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</si>
  <si>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</si>
  <si>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</si>
  <si>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</si>
  <si>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</si>
  <si>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</si>
  <si>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</si>
  <si>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</si>
  <si>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</si>
  <si>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</si>
  <si>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</si>
  <si>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</si>
  <si>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</si>
  <si>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</si>
  <si>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</si>
  <si>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</si>
  <si>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</si>
  <si>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</si>
  <si>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</si>
  <si>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</si>
  <si>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</si>
  <si>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</si>
  <si>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</si>
  <si>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</si>
  <si>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</si>
  <si>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</si>
  <si>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</si>
  <si>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</si>
  <si>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</si>
  <si>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</si>
  <si>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</si>
  <si>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</si>
  <si>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</si>
  <si>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</si>
  <si>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</si>
  <si>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</si>
  <si>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</si>
  <si>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</si>
  <si>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</si>
  <si>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</si>
  <si>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</si>
  <si>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</si>
  <si>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</si>
  <si>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</si>
  <si>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</si>
  <si>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</si>
  <si>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</si>
  <si>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</si>
  <si>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</si>
  <si>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</si>
  <si>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</si>
  <si>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</si>
  <si>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</si>
  <si>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</si>
  <si>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</si>
  <si>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</si>
  <si>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</si>
  <si>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</si>
  <si>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</si>
  <si>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</si>
  <si>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</si>
  <si>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</si>
  <si>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</si>
  <si>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</si>
  <si>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</si>
  <si>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</si>
  <si>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</si>
  <si>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</si>
  <si>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</si>
  <si>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</si>
  <si>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</si>
  <si>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</si>
  <si>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</si>
  <si>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</si>
  <si>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</si>
  <si>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</si>
  <si>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</si>
  <si>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</si>
  <si>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</si>
  <si>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</si>
  <si>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</si>
  <si>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</si>
  <si>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</si>
  <si>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</si>
  <si>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</si>
  <si>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</si>
  <si>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</si>
  <si>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</si>
  <si>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</si>
  <si>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</si>
  <si>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</si>
  <si>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</si>
  <si>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</si>
  <si>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</si>
  <si>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</si>
  <si>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</si>
  <si>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</si>
  <si>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</si>
  <si>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</si>
  <si>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</si>
  <si>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</si>
  <si>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</si>
  <si>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</si>
  <si>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</si>
  <si>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</si>
  <si>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</si>
  <si>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</si>
  <si>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</si>
  <si>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</si>
  <si>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</si>
  <si>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</si>
  <si>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</si>
  <si>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</si>
  <si>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</si>
  <si>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</si>
  <si>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</si>
  <si>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</si>
  <si>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</si>
  <si>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</si>
  <si>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</si>
  <si>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</si>
  <si>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</si>
  <si>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</si>
  <si>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</si>
  <si>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</si>
  <si>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</si>
  <si>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</si>
  <si>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</si>
  <si>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</si>
  <si>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</si>
  <si>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</si>
  <si>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</si>
  <si>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</si>
  <si>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</si>
  <si>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</si>
  <si>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</si>
  <si>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</si>
  <si>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</si>
  <si>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</si>
  <si>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</si>
  <si>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</si>
  <si>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</si>
  <si>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</si>
  <si>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</si>
  <si>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</si>
  <si>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</si>
  <si>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</si>
  <si>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</si>
  <si>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</si>
  <si>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</si>
  <si>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</si>
  <si>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</si>
  <si>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</si>
  <si>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</si>
  <si>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</si>
  <si>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</si>
  <si>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</si>
  <si>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</si>
  <si>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</si>
  <si>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</si>
  <si>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</si>
  <si>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</si>
  <si>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</si>
  <si>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</si>
  <si>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</si>
  <si>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</si>
  <si>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</si>
  <si>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</si>
  <si>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</si>
  <si>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</si>
  <si>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</si>
  <si>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</si>
  <si>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</si>
  <si>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</si>
  <si>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</si>
  <si>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</si>
  <si>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</si>
  <si>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</si>
  <si>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</si>
  <si>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</si>
  <si>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</si>
  <si>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</si>
  <si>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</si>
  <si>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</si>
  <si>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</si>
  <si>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</si>
  <si>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</si>
  <si>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</si>
  <si>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</si>
  <si>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</si>
  <si>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</si>
  <si>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</si>
  <si>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</si>
  <si>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</si>
  <si>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</si>
  <si>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</si>
  <si>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</si>
  <si>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</si>
  <si>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</si>
  <si>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</si>
  <si>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</si>
  <si>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</si>
  <si>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</si>
  <si>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</si>
  <si>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</si>
  <si>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</si>
  <si>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</si>
  <si>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</si>
  <si>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</si>
  <si>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</si>
  <si>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</si>
  <si>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</si>
  <si>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</si>
  <si>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</si>
  <si>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</si>
  <si>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</si>
  <si>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</si>
  <si>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</si>
  <si>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</si>
  <si>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</si>
  <si>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</si>
  <si>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</si>
  <si>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</si>
  <si>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</si>
  <si>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</si>
  <si>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</si>
  <si>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</si>
  <si>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</si>
  <si>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</si>
  <si>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</si>
  <si>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</si>
  <si>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</si>
  <si>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</si>
  <si>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</si>
  <si>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</si>
  <si>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</si>
  <si>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</si>
  <si>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</si>
  <si>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</si>
  <si>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</si>
  <si>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</si>
  <si>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</si>
  <si>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</si>
  <si>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</si>
  <si>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</si>
  <si>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</si>
  <si>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</si>
  <si>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</si>
  <si>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</si>
  <si>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</si>
  <si>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</si>
  <si>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</si>
  <si>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</si>
  <si>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</si>
  <si>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</si>
  <si>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</si>
  <si>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</si>
  <si>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</si>
  <si>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</si>
  <si>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</si>
  <si>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</si>
  <si>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</si>
  <si>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</si>
  <si>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</si>
  <si>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</si>
  <si>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</si>
  <si>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</si>
  <si>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</si>
  <si>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</si>
  <si>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</si>
  <si>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</si>
  <si>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</si>
  <si>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</si>
  <si>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</si>
  <si>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</si>
  <si>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</si>
  <si>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</si>
  <si>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</si>
  <si>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</si>
  <si>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</si>
  <si>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</si>
  <si>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</si>
  <si>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</si>
  <si>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</si>
  <si>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</si>
  <si>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</si>
  <si>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</si>
  <si>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</si>
  <si>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</si>
  <si>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</si>
  <si>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</si>
  <si>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</si>
  <si>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</si>
  <si>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</si>
  <si>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</si>
  <si>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</si>
  <si>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</si>
  <si>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</si>
  <si>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</si>
  <si>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</si>
  <si>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</si>
  <si>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</si>
  <si>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</si>
  <si>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</si>
  <si>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</si>
  <si>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</si>
  <si>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</si>
  <si>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</si>
  <si>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</si>
  <si>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</si>
  <si>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</si>
  <si>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</si>
  <si>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</si>
  <si>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</si>
  <si>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</si>
  <si>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</si>
  <si>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</si>
  <si>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</si>
  <si>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</si>
  <si>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</si>
  <si>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</si>
  <si>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</si>
  <si>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</si>
  <si>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</si>
  <si>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</si>
  <si>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</si>
  <si>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</si>
  <si>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</si>
  <si>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</si>
  <si>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</si>
  <si>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</si>
  <si>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</si>
  <si>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</si>
  <si>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</si>
  <si>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</si>
  <si>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</si>
  <si>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</si>
  <si>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</si>
  <si>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</si>
  <si>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</si>
  <si>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</si>
  <si>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</si>
  <si>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</si>
  <si>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</si>
  <si>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</si>
  <si>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</si>
  <si>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</si>
  <si>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</si>
  <si>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</si>
  <si>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</si>
  <si>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</si>
  <si>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</si>
  <si>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</si>
  <si>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</si>
  <si>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</si>
  <si>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</si>
  <si>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</si>
  <si>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</si>
  <si>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</si>
  <si>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</si>
  <si>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</si>
  <si>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</si>
  <si>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</si>
  <si>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</si>
  <si>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</si>
  <si>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</si>
  <si>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</si>
  <si>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</si>
  <si>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</si>
  <si>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</si>
  <si>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</si>
  <si>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</si>
  <si>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</si>
  <si>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</si>
  <si>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</si>
  <si>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</si>
  <si>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</si>
  <si>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</si>
  <si>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</si>
  <si>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</si>
  <si>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</si>
  <si>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</si>
  <si>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</si>
  <si>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</si>
  <si>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</si>
  <si>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</si>
  <si>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</si>
  <si>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</si>
  <si>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</si>
  <si>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</si>
  <si>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</si>
  <si>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</si>
  <si>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</si>
  <si>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</si>
  <si>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</si>
  <si>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</si>
  <si>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</si>
  <si>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</si>
  <si>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</si>
  <si>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</si>
  <si>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</si>
  <si>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</si>
  <si>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</si>
  <si>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</si>
  <si>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</si>
  <si>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</si>
  <si>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</si>
  <si>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</si>
  <si>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</si>
  <si>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</si>
  <si>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</si>
  <si>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</si>
  <si>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</si>
  <si>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</si>
  <si>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</si>
  <si>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</si>
  <si>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</si>
  <si>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</si>
  <si>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</si>
  <si>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</si>
  <si>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</si>
  <si>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</si>
  <si>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</si>
  <si>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</si>
  <si>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</si>
  <si>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</si>
  <si>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</si>
  <si>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</si>
  <si>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</si>
  <si>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</si>
  <si>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</si>
  <si>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</si>
  <si>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</si>
  <si>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</si>
  <si>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</si>
  <si>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</si>
  <si>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</si>
  <si>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</si>
  <si>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</si>
  <si>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</si>
  <si>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</si>
  <si>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</si>
  <si>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</si>
  <si>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</si>
  <si>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</si>
  <si>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</si>
  <si>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</si>
  <si>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</si>
  <si>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</si>
  <si>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</si>
  <si>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</si>
  <si>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</si>
  <si>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</si>
  <si>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</si>
  <si>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</si>
  <si>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</si>
  <si>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</si>
  <si>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</si>
  <si>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</si>
  <si>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</si>
  <si>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</si>
  <si>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</si>
  <si>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</si>
  <si>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</si>
  <si>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</si>
  <si>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</si>
  <si>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</si>
  <si>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</si>
  <si>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</si>
  <si>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</si>
  <si>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</si>
  <si>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</si>
  <si>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</si>
  <si>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</si>
  <si>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</si>
  <si>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</si>
  <si>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</si>
  <si>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</si>
  <si>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</si>
  <si>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</si>
  <si>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</si>
  <si>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</si>
  <si>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</si>
  <si>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</si>
  <si>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</si>
  <si>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</si>
  <si>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</si>
  <si>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</si>
  <si>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</si>
  <si>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</si>
  <si>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</si>
  <si>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</si>
  <si>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</si>
  <si>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</si>
  <si>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</si>
  <si>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</si>
  <si>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</si>
  <si>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</si>
  <si>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</si>
  <si>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</si>
  <si>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</si>
  <si>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</si>
  <si>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</si>
  <si>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</si>
  <si>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</si>
  <si>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</si>
  <si>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</si>
  <si>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</si>
  <si>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</si>
  <si>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</si>
  <si>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</si>
  <si>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</si>
  <si>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</si>
  <si>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</si>
  <si>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</si>
  <si>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</si>
  <si>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</si>
  <si>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</si>
  <si>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</si>
  <si>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</si>
  <si>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</si>
  <si>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</si>
  <si>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</si>
  <si>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</si>
  <si>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</si>
  <si>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</si>
  <si>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</si>
  <si>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</si>
  <si>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</si>
  <si>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</si>
  <si>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</si>
  <si>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</si>
  <si>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</si>
  <si>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</si>
  <si>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</si>
  <si>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</si>
  <si>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</si>
  <si>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</si>
  <si>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</si>
  <si>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</si>
  <si>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</si>
  <si>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</si>
  <si>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</si>
  <si>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</si>
  <si>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</si>
  <si>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</si>
  <si>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</si>
  <si>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</si>
  <si>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</si>
  <si>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</si>
  <si>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</si>
  <si>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</si>
  <si>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</si>
  <si>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</si>
  <si>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</si>
  <si>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</si>
  <si>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</si>
  <si>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</si>
  <si>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</si>
  <si>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</si>
  <si>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</si>
  <si>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</si>
  <si>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</si>
  <si>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</si>
  <si>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</si>
  <si>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</si>
  <si>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</si>
  <si>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</si>
  <si>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</si>
  <si>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</si>
  <si>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</si>
  <si>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</si>
  <si>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</si>
  <si>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</si>
  <si>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</si>
  <si>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</si>
  <si>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</si>
  <si>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</si>
  <si>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</si>
  <si>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</si>
  <si>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</si>
  <si>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</si>
  <si>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</si>
  <si>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</si>
  <si>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</si>
  <si>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</si>
  <si>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</si>
  <si>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</si>
  <si>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</si>
  <si>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</si>
  <si>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</si>
  <si>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</si>
  <si>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</si>
  <si>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</si>
  <si>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</si>
  <si>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</si>
  <si>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</si>
  <si>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</si>
  <si>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</si>
  <si>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</si>
  <si>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</si>
  <si>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</si>
  <si>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</si>
  <si>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</si>
  <si>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</si>
  <si>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</si>
  <si>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</si>
  <si>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</si>
  <si>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</si>
  <si>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</si>
  <si>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</si>
  <si>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</si>
  <si>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</si>
  <si>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</si>
  <si>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</si>
  <si>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</si>
  <si>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</si>
  <si>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</si>
  <si>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</si>
  <si>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</si>
  <si>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</si>
  <si>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</si>
  <si>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</si>
  <si>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</si>
  <si>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</si>
  <si>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</si>
  <si>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</si>
  <si>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</si>
  <si>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</si>
  <si>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</si>
  <si>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</si>
  <si>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</si>
  <si>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</si>
  <si>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</si>
  <si>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</si>
  <si>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</si>
  <si>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</si>
  <si>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</si>
  <si>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</si>
  <si>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</si>
  <si>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</si>
  <si>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</si>
  <si>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</si>
  <si>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</si>
  <si>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</si>
  <si>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</si>
  <si>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</si>
  <si>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</si>
  <si>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</si>
  <si>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</si>
  <si>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</si>
  <si>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</si>
  <si>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</si>
  <si>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</si>
  <si>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</si>
  <si>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</si>
  <si>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</si>
  <si>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</si>
  <si>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</si>
  <si>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</si>
  <si>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</si>
  <si>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</si>
  <si>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</si>
  <si>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</si>
  <si>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</si>
  <si>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</si>
  <si>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</si>
  <si>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</si>
  <si>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</si>
  <si>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</si>
  <si>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</si>
  <si>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</si>
  <si>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</si>
  <si>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</si>
  <si>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</si>
  <si>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</si>
  <si>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</si>
  <si>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</si>
  <si>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</si>
  <si>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</si>
  <si>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</si>
  <si>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</si>
  <si>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</si>
  <si>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</si>
  <si>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</si>
  <si>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</si>
  <si>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</si>
  <si>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</si>
  <si>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</si>
  <si>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</si>
  <si>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</si>
  <si>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</si>
  <si>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</si>
  <si>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</si>
  <si>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</si>
  <si>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</si>
  <si>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</si>
  <si>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</si>
  <si>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</si>
  <si>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</si>
  <si>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</si>
  <si>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</si>
  <si>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</si>
  <si>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</si>
  <si>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</si>
  <si>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</si>
  <si>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</si>
  <si>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</si>
  <si>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</si>
  <si>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</si>
  <si>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</si>
  <si>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</si>
  <si>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</si>
  <si>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</si>
  <si>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</si>
  <si>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</si>
  <si>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</si>
  <si>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</si>
  <si>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</si>
  <si>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</si>
  <si>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</si>
  <si>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</si>
  <si>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</si>
  <si>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</si>
  <si>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</si>
  <si>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</si>
  <si>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</si>
  <si>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</si>
  <si>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</si>
  <si>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</si>
  <si>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</si>
  <si>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</si>
  <si>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</si>
  <si>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</si>
  <si>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</si>
  <si>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</si>
  <si>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</si>
  <si>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</si>
  <si>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</si>
  <si>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</si>
  <si>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</si>
  <si>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</si>
  <si>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</si>
  <si>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</si>
  <si>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</si>
  <si>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</si>
  <si>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</si>
  <si>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</si>
  <si>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</si>
  <si>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</si>
  <si>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</si>
  <si>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</si>
  <si>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</si>
  <si>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</si>
  <si>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</si>
  <si>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</si>
  <si>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</si>
  <si>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</si>
  <si>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</si>
  <si>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</si>
  <si>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</si>
  <si>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</si>
  <si>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</si>
  <si>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</si>
  <si>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</si>
  <si>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</si>
  <si>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</si>
  <si>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</si>
  <si>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</si>
  <si>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</si>
  <si>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</si>
  <si>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</si>
  <si>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</si>
  <si>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</si>
  <si>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</si>
  <si>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</si>
  <si>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</si>
  <si>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</si>
  <si>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</si>
  <si>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</si>
  <si>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</si>
  <si>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</si>
  <si>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</si>
  <si>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</si>
  <si>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</si>
  <si>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</si>
  <si>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</si>
  <si>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</si>
  <si>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</si>
  <si>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</si>
  <si>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</si>
  <si>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</si>
  <si>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</si>
  <si>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</si>
  <si>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</si>
  <si>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</si>
  <si>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</si>
  <si>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</si>
  <si>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</si>
  <si>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</si>
  <si>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</si>
  <si>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</si>
  <si>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</si>
  <si>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</si>
  <si>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</si>
  <si>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</si>
  <si>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</si>
  <si>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</si>
  <si>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</si>
  <si>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</si>
  <si>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</si>
  <si>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</si>
  <si>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</si>
  <si>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</si>
  <si>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</si>
  <si>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</si>
  <si>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</si>
  <si>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</si>
  <si>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</si>
  <si>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</si>
  <si>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</si>
  <si>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</si>
  <si>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</si>
  <si>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</si>
  <si>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</si>
  <si>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</si>
  <si>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</si>
  <si>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</si>
  <si>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</si>
  <si>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</si>
  <si>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</si>
  <si>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</si>
  <si>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</si>
  <si>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</si>
  <si>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</si>
  <si>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</si>
  <si>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</si>
  <si>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</si>
  <si>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</si>
  <si>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</si>
  <si>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</si>
  <si>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</si>
  <si>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</si>
  <si>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</si>
  <si>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</si>
  <si>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</si>
  <si>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</si>
  <si>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</si>
  <si>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</si>
  <si>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</si>
  <si>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</si>
  <si>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</si>
  <si>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</si>
  <si>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</si>
  <si>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</si>
  <si>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</si>
  <si>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</si>
  <si>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</si>
  <si>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</si>
  <si>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</si>
  <si>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</si>
  <si>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</si>
  <si>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</si>
  <si>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</si>
  <si>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</si>
  <si>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</si>
  <si>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</si>
  <si>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</si>
  <si>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</si>
  <si>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</si>
  <si>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</si>
  <si>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</si>
  <si>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</si>
  <si>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</si>
  <si>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</si>
  <si>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</si>
  <si>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</si>
  <si>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</si>
  <si>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</si>
  <si>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</si>
  <si>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</si>
  <si>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</si>
  <si>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</si>
  <si>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</si>
  <si>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</si>
  <si>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</si>
  <si>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</si>
  <si>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</si>
  <si>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</si>
  <si>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</si>
  <si>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</si>
  <si>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</si>
  <si>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</si>
  <si>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</si>
  <si>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</si>
  <si>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</si>
  <si>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</si>
  <si>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</si>
  <si>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</si>
  <si>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</si>
  <si>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</si>
  <si>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</si>
  <si>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</si>
  <si>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</si>
  <si>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</si>
  <si>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</si>
  <si>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</si>
  <si>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</si>
  <si>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</si>
  <si>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</si>
  <si>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</si>
  <si>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</si>
  <si>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</si>
  <si>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</si>
  <si>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</si>
  <si>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</si>
  <si>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</si>
  <si>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</si>
  <si>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</si>
  <si>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</si>
  <si>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</si>
  <si>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</si>
  <si>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</si>
  <si>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</si>
  <si>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</si>
  <si>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</si>
  <si>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</si>
  <si>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</si>
  <si>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</si>
  <si>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</si>
  <si>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</si>
  <si>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</si>
  <si>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</si>
  <si>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</si>
  <si>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</si>
  <si>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</si>
  <si>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</si>
  <si>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</si>
  <si>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</si>
  <si>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</si>
  <si>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</si>
  <si>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</si>
  <si>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</si>
  <si>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</si>
  <si>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</si>
  <si>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</si>
  <si>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</si>
  <si>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</si>
  <si>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</si>
  <si>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</si>
  <si>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</si>
  <si>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</si>
  <si>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</si>
  <si>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</si>
  <si>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</si>
  <si>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</si>
  <si>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</si>
  <si>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</si>
  <si>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</si>
  <si>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</si>
  <si>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</si>
  <si>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</si>
  <si>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</si>
  <si>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</si>
  <si>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</si>
  <si>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</si>
  <si>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</si>
  <si>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</si>
  <si>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</si>
  <si>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</si>
  <si>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</si>
  <si>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</si>
  <si>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</si>
  <si>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</si>
  <si>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</si>
  <si>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</si>
  <si>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</si>
  <si>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</si>
  <si>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</si>
  <si>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</si>
  <si>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</si>
  <si>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</si>
  <si>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</si>
  <si>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</si>
  <si>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</si>
  <si>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</si>
  <si>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</si>
  <si>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</si>
  <si>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</si>
  <si>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</si>
  <si>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</si>
  <si>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</si>
  <si>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</si>
  <si>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</si>
  <si>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</si>
  <si>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</si>
  <si>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</si>
  <si>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</si>
  <si>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</si>
  <si>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</si>
  <si>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</si>
  <si>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</si>
  <si>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</si>
  <si>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</si>
  <si>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</si>
  <si>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</si>
  <si>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</si>
  <si>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</si>
  <si>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</si>
  <si>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</si>
  <si>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</si>
  <si>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</si>
  <si>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</si>
  <si>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</si>
  <si>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</si>
  <si>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</si>
  <si>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</si>
  <si>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</si>
  <si>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</si>
  <si>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</si>
  <si>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</si>
  <si>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</si>
  <si>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</si>
  <si>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</si>
  <si>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</si>
  <si>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</si>
  <si>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</si>
  <si>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</si>
  <si>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</si>
  <si>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</si>
  <si>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</si>
  <si>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</si>
  <si>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</si>
  <si>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</si>
  <si>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</si>
  <si>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</si>
  <si>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</si>
  <si>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</si>
  <si>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</si>
  <si>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</si>
  <si>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</si>
  <si>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</si>
  <si>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</si>
  <si>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</si>
  <si>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</si>
  <si>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</si>
  <si>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</si>
  <si>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</si>
  <si>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</si>
  <si>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</si>
  <si>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</si>
  <si>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</si>
  <si>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</si>
  <si>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</si>
  <si>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</si>
  <si>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</si>
  <si>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</si>
  <si>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</si>
  <si>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</si>
  <si>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</si>
  <si>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</si>
  <si>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</si>
  <si>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</si>
  <si>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</si>
  <si>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</si>
  <si>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</si>
  <si>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</si>
  <si>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</si>
  <si>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</si>
  <si>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</si>
  <si>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</si>
  <si>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</si>
  <si>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</si>
  <si>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</si>
  <si>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</si>
  <si>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</si>
  <si>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</si>
  <si>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</si>
  <si>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</si>
  <si>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</si>
  <si>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</si>
  <si>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</si>
  <si>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</si>
  <si>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</si>
  <si>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</si>
  <si>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</si>
  <si>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</si>
  <si>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</si>
  <si>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</si>
  <si>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</si>
  <si>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</si>
  <si>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</si>
  <si>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</si>
  <si>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</si>
  <si>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</si>
  <si>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</si>
  <si>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</si>
  <si>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</si>
  <si>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</si>
  <si>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</si>
  <si>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</si>
  <si>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</si>
  <si>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</si>
  <si>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</si>
  <si>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</si>
  <si>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</si>
  <si>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</si>
  <si>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</si>
  <si>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</si>
  <si>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</si>
  <si>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</si>
  <si>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</si>
  <si>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</si>
  <si>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</si>
  <si>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</si>
  <si>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</si>
  <si>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</si>
  <si>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</si>
  <si>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</si>
  <si>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</si>
  <si>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</si>
  <si>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</si>
  <si>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</si>
  <si>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</si>
  <si>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</si>
  <si>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</si>
  <si>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</si>
  <si>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</si>
  <si>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</si>
  <si>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</si>
  <si>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</si>
  <si>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</si>
  <si>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</si>
  <si>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</si>
  <si>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</si>
  <si>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</si>
  <si>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</si>
  <si>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</si>
  <si>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</si>
  <si>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</si>
  <si>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</si>
  <si>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</si>
  <si>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</si>
  <si>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</si>
  <si>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</si>
  <si>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</si>
  <si>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</si>
  <si>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</si>
  <si>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</si>
  <si>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</si>
  <si>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</si>
  <si>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</si>
  <si>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</si>
  <si>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</si>
  <si>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</si>
  <si>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</si>
  <si>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</si>
  <si>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</si>
  <si>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</si>
  <si>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</si>
  <si>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</si>
  <si>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</si>
  <si>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</si>
  <si>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</si>
  <si>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</si>
  <si>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</si>
  <si>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</si>
  <si>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</si>
  <si>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</si>
  <si>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</si>
  <si>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</si>
  <si>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</si>
  <si>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</si>
  <si>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</si>
  <si>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</si>
  <si>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</si>
  <si>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</si>
  <si>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</si>
  <si>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</si>
  <si>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</si>
  <si>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</si>
  <si>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</si>
  <si>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</si>
  <si>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</si>
  <si>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</si>
  <si>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</si>
  <si>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</si>
  <si>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</si>
  <si>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</si>
  <si>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</si>
  <si>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</si>
  <si>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</si>
  <si>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</si>
  <si>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</si>
  <si>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</si>
  <si>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</si>
  <si>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</si>
  <si>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</si>
  <si>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</si>
  <si>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</si>
  <si>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</si>
  <si>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</si>
  <si>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</si>
  <si>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</si>
  <si>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</si>
  <si>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</si>
  <si>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</si>
  <si>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</si>
  <si>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</si>
  <si>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</si>
  <si>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</si>
  <si>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</si>
  <si>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</si>
  <si>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</si>
  <si>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</si>
  <si>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</si>
  <si>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</si>
  <si>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</si>
  <si>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</si>
  <si>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</si>
  <si>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</si>
  <si>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</si>
  <si>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</si>
  <si>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</si>
  <si>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</si>
  <si>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</si>
  <si>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</si>
  <si>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</si>
  <si>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</si>
  <si>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</si>
  <si>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</si>
  <si>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</si>
  <si>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</si>
  <si>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</si>
  <si>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</si>
  <si>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</si>
  <si>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</si>
  <si>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</si>
  <si>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</si>
  <si>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</si>
  <si>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</si>
  <si>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</si>
  <si>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</si>
  <si>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</si>
  <si>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</si>
  <si>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</si>
  <si>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</si>
  <si>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</si>
  <si>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</si>
  <si>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</si>
  <si>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</si>
  <si>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</si>
  <si>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</si>
  <si>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</si>
  <si>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</si>
  <si>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</si>
  <si>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</si>
  <si>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</si>
  <si>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</si>
  <si>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</si>
  <si>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</si>
  <si>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</si>
  <si>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</si>
  <si>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</si>
  <si>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</si>
  <si>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</si>
  <si>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</si>
  <si>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</si>
  <si>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</si>
  <si>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</si>
  <si>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</si>
  <si>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</si>
  <si>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</si>
  <si>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</si>
  <si>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</si>
  <si>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</si>
  <si>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</si>
  <si>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</si>
  <si>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</si>
  <si>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</si>
  <si>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</si>
  <si>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</si>
  <si>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</si>
  <si>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</si>
  <si>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</si>
  <si>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</si>
  <si>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</si>
  <si>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</si>
  <si>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</si>
  <si>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</si>
  <si>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</si>
  <si>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</si>
  <si>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</si>
  <si>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</si>
  <si>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</si>
  <si>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</si>
  <si>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</si>
  <si>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</si>
  <si>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</si>
  <si>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</si>
  <si>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</si>
  <si>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</si>
  <si>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</si>
  <si>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</si>
  <si>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</si>
  <si>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</si>
  <si>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</si>
  <si>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</si>
  <si>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</si>
  <si>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</si>
  <si>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</si>
  <si>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</si>
  <si>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</si>
  <si>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</si>
  <si>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</si>
  <si>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</si>
  <si>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</si>
  <si>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</si>
  <si>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</si>
  <si>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</si>
  <si>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</si>
  <si>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</si>
  <si>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</si>
  <si>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</si>
  <si>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</si>
  <si>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</si>
  <si>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</si>
  <si>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</si>
  <si>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</si>
  <si>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</si>
  <si>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</si>
  <si>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</si>
  <si>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</si>
  <si>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</si>
  <si>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</si>
  <si>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</si>
  <si>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</si>
  <si>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</si>
  <si>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</si>
  <si>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</si>
  <si>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</si>
  <si>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</si>
  <si>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</si>
  <si>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</si>
  <si>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</si>
  <si>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</si>
  <si>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</si>
  <si>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</si>
  <si>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</si>
  <si>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</si>
  <si>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</si>
  <si>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</si>
  <si>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</si>
  <si>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</si>
  <si>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</si>
  <si>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</si>
  <si>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</si>
  <si>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</si>
  <si>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</si>
  <si>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</si>
  <si>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</si>
  <si>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</si>
  <si>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</si>
  <si>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</si>
  <si>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</si>
  <si>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</si>
  <si>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</si>
  <si>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</si>
  <si>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</si>
  <si>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</si>
  <si>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</si>
  <si>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</si>
  <si>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</si>
  <si>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</si>
  <si>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</si>
  <si>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</si>
  <si>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</si>
  <si>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</si>
  <si>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</si>
  <si>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</si>
  <si>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</si>
  <si>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</si>
  <si>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</si>
  <si>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</si>
  <si>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</si>
  <si>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</si>
  <si>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</si>
  <si>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</si>
  <si>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</si>
  <si>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</si>
  <si>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</si>
  <si>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</si>
  <si>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</si>
  <si>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</si>
  <si>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</si>
  <si>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</si>
  <si>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</si>
  <si>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</si>
  <si>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</si>
  <si>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</si>
  <si>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</si>
  <si>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</si>
  <si>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</si>
  <si>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</si>
  <si>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</si>
  <si>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</si>
  <si>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</si>
  <si>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</si>
  <si>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</si>
  <si>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</si>
  <si>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</si>
  <si>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</si>
  <si>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</si>
  <si>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</si>
  <si>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</si>
  <si>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</si>
  <si>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</si>
  <si>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</si>
  <si>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</si>
  <si>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</si>
  <si>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</si>
  <si>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</si>
  <si>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</si>
  <si>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</si>
  <si>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</si>
  <si>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</si>
  <si>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</si>
  <si>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</si>
  <si>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</si>
  <si>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</si>
  <si>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</si>
  <si>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</si>
  <si>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</si>
  <si>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</si>
  <si>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</si>
  <si>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</si>
  <si>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</si>
  <si>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</si>
  <si>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</si>
  <si>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</si>
  <si>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</si>
  <si>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</si>
  <si>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</si>
  <si>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</si>
  <si>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</si>
  <si>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</si>
  <si>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</si>
  <si>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</si>
  <si>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</si>
  <si>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</si>
  <si>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</si>
  <si>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</si>
  <si>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</si>
  <si>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</si>
  <si>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</si>
  <si>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</si>
  <si>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</si>
  <si>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</si>
  <si>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</si>
  <si>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</si>
  <si>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</si>
  <si>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</si>
  <si>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</si>
  <si>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</si>
  <si>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</si>
  <si>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</si>
  <si>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</si>
  <si>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</si>
  <si>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</si>
  <si>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</si>
  <si>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</si>
  <si>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</si>
  <si>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</si>
  <si>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</si>
  <si>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</si>
  <si>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</si>
  <si>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</si>
  <si>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</si>
  <si>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</si>
  <si>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</si>
  <si>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</si>
  <si>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</si>
  <si>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</si>
  <si>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</si>
  <si>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</si>
  <si>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</si>
  <si>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</si>
  <si>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</si>
  <si>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</si>
  <si>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</si>
  <si>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</si>
  <si>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</si>
  <si>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</si>
  <si>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</si>
  <si>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</si>
  <si>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</si>
  <si>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</si>
  <si>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</si>
  <si>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</si>
  <si>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</si>
  <si>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</si>
  <si>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</si>
  <si>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</si>
  <si>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</si>
  <si>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</si>
  <si>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</si>
  <si>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</si>
  <si>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</si>
  <si>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</si>
  <si>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</si>
  <si>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</si>
  <si>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</si>
  <si>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</si>
  <si>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</si>
  <si>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</si>
  <si>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</si>
  <si>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</si>
  <si>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</si>
  <si>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</si>
  <si>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</si>
  <si>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</si>
  <si>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</si>
  <si>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</si>
  <si>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</si>
  <si>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</si>
  <si>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</si>
  <si>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</si>
  <si>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</si>
  <si>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</si>
  <si>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</si>
  <si>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</si>
  <si>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</si>
  <si>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</si>
  <si>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</si>
  <si>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</si>
  <si>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</si>
  <si>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</si>
  <si>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</si>
  <si>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</si>
  <si>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</si>
  <si>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</si>
  <si>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</si>
  <si>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</si>
  <si>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</si>
  <si>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</si>
  <si>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</si>
  <si>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</si>
  <si>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</si>
  <si>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</si>
  <si>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</si>
  <si>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</si>
  <si>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</si>
  <si>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</si>
  <si>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</si>
  <si>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</si>
  <si>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</si>
  <si>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</si>
  <si>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</si>
  <si>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</si>
  <si>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</si>
  <si>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</si>
  <si>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</si>
  <si>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</si>
  <si>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</si>
  <si>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</si>
  <si>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</si>
  <si>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</si>
  <si>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</si>
  <si>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</si>
  <si>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</si>
  <si>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</si>
  <si>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</si>
  <si>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</si>
  <si>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</si>
  <si>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</si>
  <si>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</si>
  <si>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</si>
  <si>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</si>
  <si>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</si>
  <si>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</si>
  <si>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</si>
  <si>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</si>
  <si>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</si>
  <si>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</si>
  <si>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</si>
  <si>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</si>
  <si>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</si>
  <si>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</si>
  <si>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</si>
  <si>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</si>
  <si>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</si>
  <si>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</si>
  <si>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</si>
  <si>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</si>
  <si>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</si>
  <si>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</si>
  <si>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</si>
  <si>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</si>
  <si>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</si>
  <si>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</si>
  <si>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</si>
  <si>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</si>
  <si>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</si>
  <si>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</si>
  <si>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</si>
  <si>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</si>
  <si>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</si>
  <si>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</si>
  <si>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</si>
  <si>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</si>
  <si>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</si>
  <si>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</si>
  <si>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</si>
  <si>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</si>
  <si>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</si>
  <si>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</si>
  <si>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</si>
  <si>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</si>
  <si>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</si>
  <si>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</si>
  <si>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</si>
  <si>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</si>
  <si>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</si>
  <si>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</si>
  <si>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</si>
  <si>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</si>
  <si>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</si>
  <si>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</si>
  <si>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</si>
  <si>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</si>
  <si>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</si>
  <si>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</si>
  <si>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</si>
  <si>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</si>
  <si>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</si>
  <si>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</si>
  <si>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</si>
  <si>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</si>
  <si>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</si>
  <si>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</si>
  <si>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</si>
  <si>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</si>
  <si>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</si>
  <si>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</si>
  <si>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</si>
  <si>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</si>
  <si>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</si>
  <si>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</si>
  <si>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</si>
  <si>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</si>
  <si>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</si>
  <si>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</si>
  <si>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</si>
  <si>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</si>
  <si>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</si>
  <si>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</si>
  <si>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</si>
  <si>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</si>
  <si>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</si>
  <si>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</si>
  <si>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</si>
  <si>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</si>
  <si>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</si>
  <si>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</si>
  <si>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</si>
  <si>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</si>
  <si>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</si>
  <si>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</si>
  <si>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</si>
  <si>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</si>
  <si>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</si>
  <si>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</si>
  <si>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</si>
  <si>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</si>
  <si>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</si>
  <si>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</si>
  <si>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</si>
  <si>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</si>
  <si>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</si>
  <si>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</si>
  <si>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</si>
  <si>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</si>
  <si>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</si>
  <si>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</si>
  <si>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</si>
  <si>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</si>
  <si>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</si>
  <si>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</si>
  <si>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</si>
  <si>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</si>
  <si>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</si>
  <si>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</si>
  <si>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</si>
  <si>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</si>
  <si>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</si>
  <si>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</si>
  <si>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</si>
  <si>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</si>
  <si>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</si>
  <si>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</si>
  <si>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</si>
  <si>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</si>
  <si>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</si>
  <si>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</si>
  <si>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</si>
  <si>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</si>
  <si>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</si>
  <si>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</si>
  <si>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</si>
  <si>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</si>
  <si>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</si>
  <si>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</si>
  <si>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</si>
  <si>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</si>
  <si>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</si>
  <si>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</si>
  <si>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</si>
  <si>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</si>
  <si>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</si>
  <si>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</si>
  <si>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</si>
  <si>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</si>
  <si>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</si>
  <si>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</si>
  <si>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</si>
  <si>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</si>
  <si>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</si>
  <si>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</si>
  <si>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</si>
  <si>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</si>
  <si>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</si>
  <si>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</si>
  <si>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</si>
  <si>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</si>
  <si>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</si>
  <si>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</si>
  <si>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</si>
  <si>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</si>
  <si>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</si>
  <si>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</si>
  <si>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</si>
  <si>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</si>
  <si>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</si>
  <si>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</si>
  <si>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</si>
  <si>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</si>
  <si>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</si>
  <si>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</si>
  <si>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</si>
  <si>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</si>
  <si>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</si>
  <si>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</si>
  <si>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</si>
  <si>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</si>
  <si>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</si>
  <si>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</si>
  <si>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</si>
  <si>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</si>
  <si>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</si>
  <si>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</si>
  <si>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</si>
  <si>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</si>
  <si>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</si>
  <si>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</si>
  <si>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</si>
  <si>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</si>
  <si>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</si>
  <si>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</si>
  <si>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</si>
  <si>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</si>
  <si>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</si>
  <si>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</si>
  <si>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</si>
  <si>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</si>
  <si>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</si>
  <si>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</si>
  <si>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</si>
  <si>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</si>
  <si>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</si>
  <si>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</si>
  <si>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</si>
  <si>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</si>
  <si>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</si>
  <si>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</si>
  <si>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</si>
  <si>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</si>
  <si>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</si>
  <si>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</si>
  <si>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</si>
  <si>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</si>
  <si>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</si>
  <si>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</si>
  <si>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</si>
  <si>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</si>
  <si>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</si>
  <si>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</si>
  <si>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</si>
  <si>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</si>
  <si>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</si>
  <si>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</si>
  <si>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</si>
  <si>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</si>
  <si>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</si>
  <si>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</si>
  <si>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</si>
  <si>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</si>
  <si>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</si>
  <si>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</si>
  <si>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</si>
  <si>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</si>
  <si>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</si>
  <si>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</si>
  <si>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</si>
  <si>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</si>
  <si>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</si>
  <si>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</si>
  <si>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</si>
  <si>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</si>
  <si>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</si>
  <si>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</si>
  <si>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</si>
  <si>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</si>
  <si>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</si>
  <si>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</si>
  <si>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</si>
  <si>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</si>
  <si>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</si>
  <si>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</si>
  <si>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</si>
  <si>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</si>
  <si>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</si>
  <si>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</si>
  <si>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</si>
  <si>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</si>
  <si>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</si>
  <si>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</si>
  <si>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</si>
  <si>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</si>
  <si>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</si>
  <si>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</si>
  <si>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</si>
  <si>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</si>
  <si>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</si>
  <si>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</si>
  <si>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</si>
  <si>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</si>
  <si>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</si>
  <si>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</si>
  <si>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</si>
  <si>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</si>
  <si>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</si>
  <si>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</si>
  <si>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</si>
  <si>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</si>
  <si>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</si>
  <si>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</si>
  <si>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</si>
  <si>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</si>
  <si>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</si>
  <si>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</si>
  <si>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</si>
  <si>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</si>
  <si>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</si>
  <si>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</si>
  <si>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</si>
  <si>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</si>
  <si>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</si>
  <si>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</si>
  <si>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</si>
  <si>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</si>
  <si>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</si>
  <si>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</si>
  <si>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</si>
  <si>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</si>
  <si>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</si>
  <si>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</si>
  <si>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</si>
  <si>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</si>
  <si>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</si>
  <si>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</si>
  <si>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</si>
  <si>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</si>
  <si>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</si>
  <si>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</si>
  <si>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</si>
  <si>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</si>
  <si>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</si>
  <si>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</si>
  <si>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</si>
  <si>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</si>
  <si>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</si>
  <si>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</si>
  <si>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</si>
  <si>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</si>
  <si>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</si>
  <si>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</si>
  <si>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</si>
  <si>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</si>
  <si>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</si>
  <si>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</si>
  <si>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</si>
  <si>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</si>
  <si>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</si>
  <si>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</si>
  <si>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</si>
  <si>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</si>
  <si>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</si>
  <si>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</si>
  <si>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</si>
  <si>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</si>
  <si>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</si>
  <si>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</si>
  <si>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</si>
  <si>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</si>
  <si>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</si>
  <si>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</si>
  <si>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</si>
  <si>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</si>
  <si>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</si>
  <si>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</si>
  <si>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</si>
  <si>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</si>
  <si>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</si>
  <si>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</si>
  <si>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</si>
  <si>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</si>
  <si>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</si>
  <si>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</si>
  <si>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</si>
  <si>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</si>
  <si>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</si>
  <si>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</si>
  <si>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</si>
  <si>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</si>
  <si>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</si>
  <si>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</si>
  <si>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</si>
  <si>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</si>
  <si>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</si>
  <si>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</si>
  <si>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</si>
  <si>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</si>
  <si>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</si>
  <si>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</si>
  <si>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</si>
  <si>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</si>
  <si>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</si>
  <si>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</si>
  <si>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</si>
  <si>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</si>
  <si>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</si>
  <si>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</si>
  <si>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</si>
  <si>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</si>
  <si>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</si>
  <si>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</si>
  <si>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</si>
  <si>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</si>
  <si>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</si>
  <si>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</si>
  <si>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</si>
  <si>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</si>
  <si>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</si>
  <si>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</si>
  <si>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</si>
  <si>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</si>
  <si>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</si>
  <si>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</si>
  <si>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</si>
  <si>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</si>
  <si>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</si>
  <si>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</si>
  <si>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</si>
  <si>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</si>
  <si>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</si>
  <si>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</si>
  <si>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</si>
  <si>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</si>
  <si>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</si>
  <si>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</si>
  <si>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</si>
  <si>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</si>
  <si>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</si>
  <si>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</si>
  <si>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</si>
  <si>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</si>
  <si>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</si>
  <si>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</si>
  <si>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</si>
  <si>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</si>
  <si>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</si>
  <si>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</si>
  <si>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</si>
  <si>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</si>
  <si>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</si>
  <si>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</si>
  <si>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</si>
  <si>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</si>
  <si>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</si>
  <si>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</si>
  <si>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</si>
  <si>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</si>
  <si>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</si>
  <si>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</si>
  <si>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</si>
  <si>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</si>
  <si>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</si>
  <si>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</si>
  <si>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</si>
  <si>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</si>
  <si>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</si>
  <si>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</si>
  <si>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</si>
  <si>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</si>
  <si>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</si>
  <si>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</si>
  <si>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</si>
  <si>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</si>
  <si>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</si>
  <si>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</si>
  <si>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</si>
  <si>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</si>
  <si>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</si>
  <si>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</si>
  <si>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</si>
  <si>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</si>
  <si>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</si>
  <si>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</si>
  <si>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</si>
  <si>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</si>
  <si>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</si>
  <si>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</si>
  <si>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</si>
  <si>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</si>
  <si>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</si>
  <si>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</si>
  <si>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</si>
  <si>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</si>
  <si>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</si>
  <si>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</si>
  <si>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</si>
  <si>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</si>
  <si>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</si>
  <si>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</si>
  <si>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</si>
  <si>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</si>
  <si>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</si>
  <si>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</si>
  <si>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</si>
  <si>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</si>
  <si>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</si>
  <si>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</si>
  <si>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</si>
  <si>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</si>
  <si>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</si>
  <si>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</si>
  <si>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</si>
  <si>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</si>
  <si>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</si>
  <si>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</si>
  <si>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</si>
  <si>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</si>
  <si>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</si>
  <si>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</si>
  <si>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</si>
  <si>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</si>
  <si>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</si>
  <si>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</si>
  <si>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</si>
  <si>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</si>
  <si>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</si>
  <si>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</si>
  <si>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</si>
  <si>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</si>
  <si>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</si>
  <si>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</si>
  <si>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</si>
  <si>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</si>
  <si>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</si>
  <si>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</si>
  <si>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</si>
  <si>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</si>
  <si>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</si>
  <si>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</si>
  <si>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</si>
  <si>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</si>
  <si>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</si>
  <si>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</si>
  <si>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</si>
  <si>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</si>
  <si>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</si>
  <si>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</si>
  <si>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</si>
  <si>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</si>
  <si>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</si>
  <si>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</si>
  <si>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</si>
  <si>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</si>
  <si>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</si>
  <si>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</si>
  <si>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</si>
  <si>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</si>
  <si>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</si>
  <si>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</si>
  <si>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</si>
  <si>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</si>
  <si>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</si>
  <si>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</si>
  <si>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</si>
  <si>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</si>
  <si>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</si>
  <si>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</si>
  <si>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</si>
  <si>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</si>
  <si>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</si>
  <si>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</si>
  <si>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</si>
  <si>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</si>
  <si>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</si>
  <si>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</si>
  <si>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</si>
  <si>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</si>
  <si>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</si>
  <si>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</si>
  <si>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</si>
  <si>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</si>
  <si>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</si>
  <si>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</si>
  <si>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</si>
  <si>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</si>
  <si>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</si>
  <si>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</si>
  <si>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</si>
  <si>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</si>
  <si>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</si>
  <si>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</si>
  <si>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</si>
  <si>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</si>
  <si>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</si>
  <si>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</si>
  <si>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</si>
  <si>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</si>
  <si>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</si>
  <si>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</si>
  <si>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</si>
  <si>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</si>
  <si>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</si>
  <si>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</si>
  <si>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</si>
  <si>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</si>
  <si>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</si>
  <si>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</si>
  <si>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</si>
  <si>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</si>
  <si>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</si>
  <si>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</si>
  <si>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</si>
  <si>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</si>
  <si>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</si>
  <si>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</si>
  <si>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</si>
  <si>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</si>
  <si>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</si>
  <si>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</si>
  <si>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</si>
  <si>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</si>
  <si>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</si>
  <si>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</si>
  <si>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</si>
  <si>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</si>
  <si>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</si>
  <si>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</si>
  <si>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</si>
  <si>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</si>
  <si>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</si>
  <si>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</si>
  <si>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</si>
  <si>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</si>
  <si>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</si>
  <si>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</si>
  <si>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</si>
  <si>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</si>
  <si>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</si>
  <si>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</si>
  <si>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</si>
  <si>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</si>
  <si>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</si>
  <si>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</si>
  <si>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</si>
  <si>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</si>
  <si>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</si>
  <si>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</si>
  <si>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</si>
  <si>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</si>
  <si>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</si>
  <si>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</si>
  <si>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</si>
  <si>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</si>
  <si>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</si>
  <si>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</si>
  <si>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</si>
  <si>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</si>
  <si>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</si>
  <si>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</si>
  <si>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</si>
  <si>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</si>
  <si>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</si>
  <si>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</si>
  <si>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</si>
  <si>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</si>
  <si>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</si>
  <si>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</si>
  <si>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</si>
  <si>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</si>
  <si>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</si>
  <si>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</si>
  <si>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</si>
  <si>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</si>
  <si>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</si>
  <si>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</si>
  <si>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</si>
  <si>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</si>
  <si>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</si>
  <si>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</si>
  <si>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</si>
  <si>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</si>
  <si>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</si>
  <si>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</si>
  <si>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</si>
  <si>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</si>
  <si>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</si>
  <si>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</si>
  <si>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</si>
  <si>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</si>
  <si>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</si>
  <si>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</si>
  <si>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</si>
  <si>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</si>
  <si>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</si>
  <si>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</si>
  <si>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</si>
  <si>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</si>
  <si>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</si>
  <si>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</si>
  <si>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</si>
  <si>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</si>
  <si>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</si>
  <si>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</si>
  <si>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</si>
  <si>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</si>
  <si>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</si>
  <si>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</si>
  <si>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</si>
  <si>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</si>
  <si>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</si>
  <si>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</si>
  <si>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</si>
  <si>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</si>
  <si>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</si>
  <si>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</si>
  <si>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</si>
  <si>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</si>
  <si>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</si>
  <si>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</si>
  <si>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</si>
  <si>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</si>
  <si>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</si>
  <si>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</si>
  <si>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</si>
  <si>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</si>
  <si>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</si>
  <si>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</si>
  <si>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</si>
  <si>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</si>
  <si>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</si>
  <si>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</si>
  <si>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</si>
  <si>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</si>
  <si>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</si>
  <si>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</si>
  <si>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</si>
  <si>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</si>
  <si>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</si>
  <si>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</si>
  <si>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</si>
  <si>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</si>
  <si>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</si>
  <si>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</si>
  <si>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</si>
  <si>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</si>
  <si>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</si>
  <si>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</si>
  <si>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</si>
  <si>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</si>
  <si>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</si>
  <si>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</si>
  <si>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</si>
  <si>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</si>
  <si>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</si>
  <si>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</si>
  <si>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</si>
  <si>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</si>
  <si>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</si>
  <si>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</si>
  <si>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</si>
  <si>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</si>
  <si>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</si>
  <si>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</si>
  <si>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</si>
  <si>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</si>
  <si>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</si>
  <si>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</si>
  <si>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</si>
  <si>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</si>
  <si>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</si>
  <si>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</si>
  <si>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</si>
  <si>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</si>
  <si>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</si>
  <si>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</si>
  <si>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</si>
  <si>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</si>
  <si>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</si>
  <si>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</si>
  <si>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</si>
  <si>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</si>
  <si>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</si>
  <si>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</si>
  <si>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</si>
  <si>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</si>
  <si>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</si>
  <si>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</si>
  <si>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</si>
  <si>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</si>
  <si>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</si>
  <si>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</si>
  <si>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</si>
  <si>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</si>
  <si>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</si>
  <si>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</si>
  <si>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</si>
  <si>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</si>
  <si>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</si>
  <si>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</si>
  <si>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</si>
  <si>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</si>
  <si>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</si>
  <si>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</si>
  <si>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</si>
  <si>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</si>
  <si>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</si>
  <si>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</si>
  <si>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</si>
  <si>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</si>
  <si>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</si>
  <si>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</si>
  <si>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</si>
  <si>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</si>
  <si>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</si>
  <si>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</si>
  <si>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</si>
  <si>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</si>
  <si>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</si>
  <si>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</si>
  <si>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</si>
  <si>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</si>
  <si>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</si>
  <si>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</si>
  <si>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</si>
  <si>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</si>
  <si>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</si>
  <si>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</si>
  <si>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</si>
  <si>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</si>
  <si>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</si>
  <si>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</si>
  <si>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</si>
  <si>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</si>
  <si>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</si>
  <si>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</si>
  <si>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</si>
  <si>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</si>
  <si>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</si>
  <si>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</si>
  <si>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</si>
  <si>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</si>
  <si>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</si>
  <si>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</si>
  <si>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</si>
  <si>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</si>
  <si>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</si>
  <si>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</si>
  <si>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</si>
  <si>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</si>
  <si>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</si>
  <si>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</si>
  <si>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</si>
  <si>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</si>
  <si>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</si>
  <si>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</si>
  <si>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</si>
  <si>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</si>
  <si>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</si>
  <si>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</si>
  <si>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</si>
  <si>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</si>
  <si>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</si>
  <si>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</si>
  <si>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</si>
  <si>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</si>
  <si>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</si>
  <si>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</si>
  <si>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</si>
  <si>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</si>
  <si>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</si>
  <si>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</si>
  <si>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</si>
  <si>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</si>
  <si>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</si>
  <si>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</si>
  <si>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</si>
  <si>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</si>
  <si>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</si>
  <si>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</si>
  <si>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</si>
  <si>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</si>
  <si>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</si>
  <si>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</si>
  <si>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</si>
  <si>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</si>
  <si>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</si>
  <si>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</si>
  <si>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</si>
  <si>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</si>
  <si>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</si>
  <si>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</si>
  <si>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</si>
  <si>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</si>
  <si>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</si>
  <si>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</si>
  <si>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</si>
  <si>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</si>
  <si>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</si>
  <si>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</si>
  <si>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</si>
  <si>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</si>
  <si>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</si>
  <si>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</si>
  <si>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</si>
  <si>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</si>
  <si>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</si>
  <si>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</si>
  <si>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</si>
  <si>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</si>
  <si>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</si>
  <si>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</si>
  <si>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</si>
  <si>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</si>
  <si>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</si>
  <si>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</si>
  <si>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</si>
  <si>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</si>
  <si>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</si>
  <si>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</si>
  <si>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</si>
  <si>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</si>
  <si>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</si>
  <si>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</si>
  <si>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</si>
  <si>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</si>
  <si>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</si>
  <si>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</si>
  <si>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</si>
  <si>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</si>
  <si>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</si>
  <si>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</si>
  <si>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</si>
  <si>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</si>
  <si>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</si>
  <si>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</si>
  <si>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</si>
  <si>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</si>
  <si>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</si>
  <si>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</si>
  <si>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</si>
  <si>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</si>
  <si>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</si>
  <si>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</si>
  <si>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</si>
  <si>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</si>
  <si>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</si>
  <si>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</si>
  <si>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</si>
  <si>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</si>
  <si>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</si>
  <si>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</si>
  <si>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</si>
  <si>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</si>
  <si>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</si>
  <si>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</si>
  <si>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</si>
  <si>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</si>
  <si>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</si>
  <si>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</si>
  <si>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</si>
  <si>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</si>
  <si>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</si>
  <si>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</si>
  <si>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</si>
  <si>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</si>
  <si>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</si>
  <si>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</si>
  <si>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</si>
  <si>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</si>
  <si>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</si>
  <si>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</si>
  <si>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</si>
  <si>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</si>
  <si>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</si>
  <si>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</si>
  <si>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</si>
  <si>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</si>
  <si>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</si>
  <si>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</si>
  <si>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</si>
  <si>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</si>
  <si>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</si>
  <si>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</si>
  <si>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</si>
  <si>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</si>
  <si>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</si>
  <si>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</si>
  <si>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</si>
  <si>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</si>
  <si>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</si>
  <si>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</si>
  <si>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</si>
  <si>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</si>
  <si>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</si>
  <si>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</si>
  <si>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</si>
  <si>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</si>
  <si>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</si>
  <si>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</si>
  <si>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</si>
  <si>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</si>
  <si>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</si>
  <si>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</si>
  <si>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</si>
  <si>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</si>
  <si>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</si>
  <si>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</si>
  <si>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</si>
  <si>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</si>
  <si>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</si>
  <si>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</si>
  <si>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</si>
  <si>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</si>
  <si>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</si>
  <si>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</si>
  <si>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</si>
  <si>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</si>
  <si>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</si>
  <si>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</si>
  <si>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</si>
  <si>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</si>
  <si>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</si>
  <si>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</si>
  <si>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</si>
  <si>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</si>
  <si>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</si>
  <si>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</si>
  <si>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</si>
  <si>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</si>
  <si>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</si>
  <si>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</si>
  <si>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</si>
  <si>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</si>
  <si>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</si>
  <si>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</si>
  <si>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</si>
  <si>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</si>
  <si>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</si>
  <si>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</si>
  <si>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</si>
  <si>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</si>
  <si>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</si>
  <si>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</si>
  <si>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</si>
  <si>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</si>
  <si>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</si>
  <si>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</si>
  <si>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</si>
  <si>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</si>
  <si>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</si>
  <si>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</si>
  <si>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</si>
  <si>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</si>
  <si>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</si>
  <si>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</si>
  <si>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</si>
  <si>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</si>
  <si>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</si>
  <si>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</si>
  <si>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</si>
  <si>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</si>
  <si>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</si>
  <si>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</si>
  <si>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</si>
  <si>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</si>
  <si>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</si>
  <si>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</si>
  <si>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</si>
  <si>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</si>
  <si>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</si>
  <si>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</si>
  <si>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</si>
  <si>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</si>
  <si>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</si>
  <si>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</si>
  <si>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</si>
  <si>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</si>
  <si>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</si>
  <si>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</si>
  <si>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</si>
  <si>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</si>
  <si>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</si>
  <si>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</si>
  <si>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</si>
  <si>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</si>
  <si>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</si>
  <si>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</si>
  <si>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</si>
  <si>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</si>
  <si>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</si>
  <si>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</si>
  <si>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</si>
  <si>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</si>
  <si>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</si>
  <si>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</si>
  <si>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</si>
  <si>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</si>
  <si>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</si>
  <si>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</si>
  <si>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</si>
  <si>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</si>
  <si>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</si>
  <si>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</si>
  <si>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</si>
  <si>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</si>
  <si>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</si>
  <si>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</si>
  <si>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</si>
  <si>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</si>
  <si>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</si>
  <si>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</si>
  <si>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</si>
  <si>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</si>
  <si>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</si>
  <si>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</si>
  <si>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</si>
  <si>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</si>
  <si>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</si>
  <si>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</si>
  <si>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</si>
  <si>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</si>
  <si>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</si>
  <si>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</si>
  <si>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</si>
  <si>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</si>
  <si>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</si>
  <si>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</si>
  <si>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</si>
  <si>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</si>
  <si>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</si>
  <si>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</si>
  <si>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</si>
  <si>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</si>
  <si>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</si>
  <si>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</si>
  <si>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</si>
  <si>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</si>
  <si>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</si>
  <si>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</si>
  <si>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</si>
  <si>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</si>
  <si>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</si>
  <si>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</si>
  <si>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</si>
  <si>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</si>
  <si>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</si>
  <si>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</si>
  <si>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</si>
  <si>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</si>
  <si>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</si>
  <si>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</si>
  <si>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</si>
  <si>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</si>
  <si>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</si>
  <si>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</si>
  <si>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</si>
  <si>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</si>
  <si>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</si>
  <si>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</si>
  <si>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</si>
  <si>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</si>
  <si>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</si>
  <si>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</si>
  <si>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</si>
  <si>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</si>
  <si>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</si>
  <si>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</si>
  <si>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</si>
  <si>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</si>
  <si>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</si>
  <si>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</si>
  <si>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</si>
  <si>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</si>
  <si>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</si>
  <si>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</si>
  <si>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</si>
  <si>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</si>
  <si>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</si>
  <si>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</si>
  <si>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</si>
  <si>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</si>
  <si>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</si>
  <si>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</si>
  <si>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</si>
  <si>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</si>
  <si>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</si>
  <si>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</si>
  <si>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</si>
  <si>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</si>
  <si>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</si>
  <si>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</si>
  <si>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</si>
  <si>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</si>
  <si>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</si>
  <si>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</si>
  <si>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</si>
  <si>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</si>
  <si>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</si>
  <si>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</si>
  <si>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</si>
  <si>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</si>
  <si>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</si>
  <si>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</si>
  <si>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</si>
  <si>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</si>
  <si>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</si>
  <si>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</si>
  <si>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</si>
  <si>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</si>
  <si>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</si>
  <si>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</si>
  <si>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</si>
  <si>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</si>
  <si>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</si>
  <si>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</si>
  <si>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</si>
  <si>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</si>
  <si>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</si>
  <si>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</si>
  <si>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</si>
  <si>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</si>
  <si>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</si>
  <si>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</si>
  <si>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</si>
  <si>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</si>
  <si>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</si>
  <si>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</si>
  <si>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</si>
  <si>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</si>
  <si>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</si>
  <si>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</si>
  <si>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</si>
  <si>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</si>
  <si>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</si>
  <si>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</si>
  <si>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</si>
  <si>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</si>
  <si>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</si>
  <si>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</si>
  <si>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</si>
  <si>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</si>
  <si>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</si>
  <si>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</si>
  <si>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</si>
  <si>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</si>
  <si>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</si>
  <si>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</si>
  <si>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</si>
  <si>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</si>
  <si>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</si>
  <si>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</si>
  <si>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</si>
  <si>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</si>
  <si>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</si>
  <si>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</si>
  <si>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</si>
  <si>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</si>
  <si>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</si>
  <si>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</si>
  <si>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</si>
  <si>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</si>
  <si>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</si>
  <si>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</si>
  <si>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</si>
  <si>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</si>
  <si>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</si>
  <si>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</si>
  <si>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</si>
  <si>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</si>
  <si>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</si>
  <si>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</si>
  <si>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</si>
  <si>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</si>
  <si>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</si>
  <si>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</si>
  <si>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</si>
  <si>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</si>
  <si>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</si>
  <si>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</si>
  <si>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</si>
  <si>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</si>
  <si>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</si>
  <si>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</si>
  <si>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</si>
  <si>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</si>
  <si>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</si>
  <si>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</si>
  <si>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</si>
  <si>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</si>
  <si>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</si>
  <si>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</si>
  <si>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</si>
  <si>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</si>
  <si>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</si>
  <si>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</si>
  <si>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</si>
  <si>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</si>
  <si>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</si>
  <si>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</si>
  <si>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</si>
  <si>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</si>
  <si>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</si>
  <si>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</si>
  <si>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</si>
  <si>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</si>
  <si>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</si>
  <si>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</si>
  <si>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</si>
  <si>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</si>
  <si>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</si>
  <si>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</si>
  <si>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</si>
  <si>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</si>
  <si>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</si>
  <si>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</si>
  <si>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</si>
  <si>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</si>
  <si>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</si>
  <si>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</si>
  <si>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</si>
  <si>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</si>
  <si>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</si>
  <si>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</si>
  <si>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</si>
  <si>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</si>
  <si>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</si>
  <si>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</si>
  <si>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</si>
  <si>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</si>
  <si>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</si>
  <si>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</si>
  <si>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</si>
  <si>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</si>
  <si>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</si>
  <si>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</si>
  <si>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</si>
  <si>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</si>
  <si>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</si>
  <si>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</si>
  <si>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</si>
  <si>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</si>
  <si>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</si>
  <si>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</si>
  <si>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</si>
  <si>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</si>
  <si>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</si>
  <si>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</si>
  <si>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</si>
  <si>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</si>
  <si>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</si>
  <si>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</si>
  <si>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</si>
  <si>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</si>
  <si>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</si>
  <si>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</si>
  <si>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</si>
  <si>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</si>
  <si>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</si>
  <si>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</si>
  <si>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</si>
  <si>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</si>
  <si>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</si>
  <si>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</si>
  <si>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</si>
  <si>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</si>
  <si>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</si>
  <si>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</si>
  <si>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</si>
  <si>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</si>
  <si>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</si>
  <si>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</si>
  <si>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</si>
  <si>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</si>
  <si>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</si>
  <si>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</si>
  <si>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</si>
  <si>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</si>
  <si>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</si>
  <si>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</si>
  <si>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</si>
  <si>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</si>
  <si>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</si>
  <si>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</si>
  <si>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</si>
  <si>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</si>
  <si>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</si>
  <si>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</si>
  <si>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</si>
  <si>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</si>
  <si>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</si>
  <si>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</si>
  <si>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</si>
  <si>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</si>
  <si>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</si>
  <si>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</si>
  <si>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</si>
  <si>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</si>
  <si>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</si>
  <si>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</si>
  <si>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</si>
  <si>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</si>
  <si>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</si>
  <si>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</si>
  <si>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</si>
  <si>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</si>
  <si>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</si>
  <si>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</si>
  <si>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</si>
  <si>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</si>
  <si>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</si>
  <si>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</si>
  <si>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</si>
  <si>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</si>
  <si>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</si>
  <si>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</si>
  <si>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</si>
  <si>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</si>
  <si>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</si>
  <si>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</si>
  <si>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</si>
  <si>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</si>
  <si>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</si>
  <si>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</si>
  <si>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</si>
  <si>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</si>
  <si>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</si>
  <si>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</si>
  <si>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</si>
  <si>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</si>
  <si>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</si>
  <si>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</si>
  <si>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</si>
  <si>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</si>
  <si>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</si>
  <si>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</si>
  <si>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</si>
  <si>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</si>
  <si>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</si>
  <si>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</si>
  <si>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</si>
  <si>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</si>
  <si>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</si>
  <si>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</si>
  <si>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</si>
  <si>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</si>
  <si>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</si>
  <si>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</si>
  <si>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</si>
  <si>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</si>
  <si>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</si>
  <si>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</si>
  <si>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</si>
  <si>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</si>
  <si>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</si>
  <si>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</si>
  <si>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</si>
  <si>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</si>
  <si>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</si>
  <si>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</si>
  <si>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</si>
  <si>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</si>
  <si>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</si>
  <si>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</si>
  <si>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</si>
  <si>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</si>
  <si>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</si>
  <si>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</si>
  <si>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</si>
  <si>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</si>
  <si>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</si>
  <si>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</si>
  <si>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</si>
  <si>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</si>
  <si>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</si>
  <si>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</si>
  <si>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</si>
  <si>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</si>
  <si>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</si>
  <si>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</si>
  <si>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</si>
  <si>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</si>
  <si>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</si>
  <si>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</si>
  <si>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</si>
  <si>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</si>
  <si>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</si>
  <si>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</si>
  <si>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</si>
  <si>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</si>
  <si>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</si>
  <si>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</si>
  <si>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</si>
  <si>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</si>
  <si>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</si>
  <si>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</si>
  <si>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</si>
  <si>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</si>
  <si>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</si>
  <si>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</si>
  <si>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</si>
  <si>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</si>
  <si>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</si>
  <si>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</si>
  <si>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</si>
  <si>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</si>
  <si>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</si>
  <si>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</si>
  <si>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</si>
  <si>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</si>
  <si>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</si>
  <si>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</si>
  <si>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</si>
  <si>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</si>
  <si>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</si>
  <si>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</si>
  <si>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</si>
  <si>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</si>
  <si>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</si>
  <si>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</si>
  <si>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</si>
  <si>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</si>
  <si>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</si>
  <si>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</si>
  <si>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</si>
  <si>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</si>
  <si>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</si>
  <si>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</si>
  <si>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</si>
  <si>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</si>
  <si>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</si>
  <si>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</si>
  <si>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</si>
  <si>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</si>
  <si>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</si>
  <si>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</si>
  <si>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</si>
  <si>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</si>
  <si>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</si>
  <si>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</si>
  <si>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</si>
  <si>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</si>
  <si>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</si>
  <si>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</si>
  <si>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</si>
  <si>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</si>
  <si>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</si>
  <si>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</si>
  <si>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</si>
  <si>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</si>
  <si>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</si>
  <si>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</si>
  <si>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</si>
  <si>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</si>
  <si>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</si>
  <si>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</si>
  <si>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</si>
  <si>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</si>
  <si>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</si>
  <si>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</si>
  <si>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</si>
  <si>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</si>
  <si>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</si>
  <si>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</si>
  <si>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</si>
  <si>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</si>
  <si>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</si>
  <si>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</si>
  <si>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</si>
  <si>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</si>
  <si>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</si>
  <si>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</si>
  <si>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</si>
  <si>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</si>
  <si>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</si>
  <si>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</si>
  <si>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</si>
  <si>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</si>
  <si>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</si>
  <si>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</si>
  <si>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</si>
  <si>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</si>
  <si>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</si>
  <si>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</si>
  <si>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</si>
  <si>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</si>
  <si>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</si>
  <si>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</si>
  <si>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</si>
  <si>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</si>
  <si>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</si>
  <si>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</si>
  <si>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</si>
  <si>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</si>
  <si>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</si>
  <si>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</si>
  <si>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</si>
  <si>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</si>
  <si>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</si>
  <si>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</si>
  <si>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</si>
  <si>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</si>
  <si>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</si>
  <si>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</si>
  <si>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</si>
  <si>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</si>
  <si>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</si>
  <si>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</si>
  <si>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</si>
  <si>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</si>
  <si>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</si>
  <si>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</si>
  <si>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</si>
  <si>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</si>
  <si>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</si>
  <si>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</si>
  <si>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</si>
  <si>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</si>
  <si>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</si>
  <si>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</si>
  <si>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</si>
  <si>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</si>
  <si>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</si>
  <si>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</si>
  <si>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</si>
  <si>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</si>
  <si>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</si>
  <si>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</si>
  <si>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</si>
  <si>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</si>
  <si>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</si>
  <si>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</si>
  <si>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</si>
  <si>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</si>
  <si>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</si>
  <si>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</si>
  <si>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</si>
  <si>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</si>
  <si>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</si>
  <si>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</si>
  <si>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</si>
  <si>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</si>
  <si>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</si>
  <si>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</si>
  <si>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</si>
  <si>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</si>
  <si>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</si>
  <si>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</si>
  <si>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</si>
  <si>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</si>
  <si>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</si>
  <si>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</si>
  <si>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</si>
  <si>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</si>
  <si>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</si>
  <si>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</si>
  <si>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</si>
  <si>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</si>
  <si>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</si>
  <si>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</si>
  <si>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</si>
  <si>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</si>
  <si>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</si>
  <si>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</si>
  <si>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</si>
  <si>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</si>
  <si>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</si>
  <si>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</si>
  <si>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</si>
  <si>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</si>
  <si>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</si>
  <si>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</si>
  <si>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</si>
  <si>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</si>
  <si>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</si>
  <si>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</si>
  <si>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</si>
  <si>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</si>
  <si>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</si>
  <si>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</si>
  <si>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</si>
  <si>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</si>
  <si>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</si>
  <si>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</si>
  <si>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</si>
  <si>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</si>
  <si>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</si>
  <si>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</si>
  <si>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</si>
  <si>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</si>
  <si>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</si>
  <si>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</si>
  <si>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</si>
  <si>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</si>
  <si>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</si>
  <si>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</si>
  <si>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</si>
  <si>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</si>
  <si>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</si>
  <si>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</si>
  <si>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</si>
  <si>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</si>
  <si>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</si>
  <si>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</si>
  <si>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</si>
  <si>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</si>
  <si>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</si>
  <si>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</si>
  <si>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</si>
  <si>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</si>
  <si>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</si>
  <si>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</si>
  <si>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</si>
  <si>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</si>
  <si>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</si>
  <si>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</si>
  <si>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</si>
  <si>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</si>
  <si>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</si>
  <si>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</si>
  <si>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</si>
  <si>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</si>
  <si>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</si>
  <si>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</si>
  <si>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</si>
  <si>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</si>
  <si>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</si>
  <si>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</si>
  <si>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</si>
  <si>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</si>
  <si>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</si>
  <si>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</si>
  <si>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</si>
  <si>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</si>
  <si>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</si>
  <si>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</si>
  <si>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</si>
  <si>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</si>
  <si>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</si>
  <si>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</si>
  <si>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</si>
  <si>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</si>
  <si>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</si>
  <si>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</si>
  <si>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</si>
  <si>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</si>
  <si>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</si>
  <si>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</si>
  <si>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</si>
  <si>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</si>
  <si>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</si>
  <si>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</si>
  <si>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</si>
  <si>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</si>
  <si>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</si>
  <si>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</si>
  <si>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</si>
  <si>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</si>
  <si>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</si>
  <si>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</si>
  <si>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</si>
  <si>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</si>
  <si>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</si>
  <si>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</si>
  <si>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</si>
  <si>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</si>
  <si>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</si>
  <si>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</si>
  <si>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</si>
  <si>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</si>
  <si>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</si>
  <si>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</si>
  <si>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</si>
  <si>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</si>
  <si>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</si>
  <si>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</si>
  <si>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</si>
  <si>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</si>
  <si>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</si>
  <si>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</si>
  <si>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</si>
  <si>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</si>
  <si>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</si>
  <si>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</si>
  <si>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</si>
  <si>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</si>
  <si>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</si>
  <si>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</si>
  <si>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</si>
  <si>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</si>
  <si>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</si>
  <si>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</si>
  <si>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</si>
  <si>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</si>
  <si>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</si>
  <si>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</si>
  <si>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</si>
  <si>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</si>
  <si>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</si>
  <si>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</si>
  <si>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</si>
  <si>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</si>
  <si>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</si>
  <si>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</si>
  <si>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</si>
  <si>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</si>
  <si>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</si>
  <si>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</si>
  <si>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</si>
  <si>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</si>
  <si>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</si>
  <si>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</si>
  <si>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</si>
  <si>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</si>
  <si>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</si>
  <si>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</si>
  <si>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</si>
  <si>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</si>
  <si>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</si>
  <si>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</si>
  <si>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</si>
  <si>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</si>
  <si>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</si>
  <si>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</si>
  <si>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</si>
  <si>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</si>
  <si>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</si>
  <si>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</si>
  <si>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</si>
  <si>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</si>
  <si>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</si>
  <si>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</si>
  <si>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</si>
  <si>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</si>
  <si>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</si>
  <si>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</si>
  <si>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</si>
  <si>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</si>
  <si>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</si>
  <si>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</si>
  <si>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</si>
  <si>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</si>
  <si>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</si>
  <si>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</si>
  <si>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</si>
  <si>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</si>
  <si>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</si>
  <si>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</si>
  <si>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</si>
  <si>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</si>
  <si>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</si>
  <si>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</si>
  <si>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</si>
  <si>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</si>
  <si>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</si>
  <si>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</si>
  <si>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</si>
  <si>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</si>
  <si>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</si>
  <si>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</si>
  <si>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</si>
  <si>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</si>
  <si>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</si>
  <si>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</si>
  <si>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</si>
  <si>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</si>
  <si>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</si>
  <si>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</si>
  <si>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</si>
  <si>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</si>
  <si>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</si>
  <si>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</si>
  <si>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</si>
  <si>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</si>
  <si>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</si>
  <si>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</si>
  <si>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</si>
  <si>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</si>
  <si>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</si>
  <si>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</si>
  <si>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</si>
  <si>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</si>
  <si>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</si>
  <si>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</si>
  <si>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</si>
  <si>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</si>
  <si>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</si>
  <si>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</si>
  <si>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</si>
  <si>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</si>
  <si>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</si>
  <si>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</si>
  <si>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</si>
  <si>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</si>
  <si>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</si>
  <si>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</si>
  <si>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</si>
  <si>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</si>
  <si>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</si>
  <si>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</si>
  <si>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</si>
  <si>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</si>
  <si>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</si>
  <si>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</si>
  <si>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</si>
  <si>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</si>
  <si>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</si>
  <si>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</si>
  <si>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</si>
  <si>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</si>
  <si>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</si>
  <si>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</si>
  <si>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</si>
  <si>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</si>
  <si>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</si>
  <si>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</si>
  <si>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</si>
  <si>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</si>
  <si>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</si>
  <si>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</si>
  <si>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</si>
  <si>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</si>
  <si>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</si>
  <si>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</si>
  <si>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</si>
  <si>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</si>
  <si>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</si>
  <si>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</si>
  <si>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</si>
  <si>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</si>
  <si>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</si>
  <si>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</si>
  <si>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</si>
  <si>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</si>
  <si>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</si>
  <si>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</si>
  <si>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</si>
  <si>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</si>
  <si>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</si>
  <si>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</si>
  <si>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</si>
  <si>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</si>
  <si>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</si>
  <si>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</si>
  <si>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</si>
  <si>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</si>
  <si>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</si>
  <si>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</si>
  <si>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</si>
  <si>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</si>
  <si>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</si>
  <si>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</si>
  <si>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</si>
  <si>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</si>
  <si>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</si>
  <si>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</si>
  <si>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</si>
  <si>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</si>
  <si>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</si>
  <si>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</si>
  <si>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</si>
  <si>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</si>
  <si>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</si>
  <si>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</si>
  <si>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</si>
  <si>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</si>
  <si>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</si>
  <si>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</si>
  <si>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</si>
  <si>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</si>
  <si>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</si>
  <si>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</si>
  <si>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</si>
  <si>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</si>
  <si>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</si>
  <si>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</si>
  <si>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</si>
  <si>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</si>
  <si>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</si>
  <si>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</si>
  <si>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</si>
  <si>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</si>
  <si>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</si>
  <si>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</si>
  <si>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</si>
  <si>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</si>
  <si>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</si>
  <si>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</si>
  <si>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</si>
  <si>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</si>
  <si>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</si>
  <si>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</si>
  <si>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</si>
  <si>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</si>
  <si>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</si>
  <si>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</si>
  <si>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</si>
  <si>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</si>
  <si>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</si>
  <si>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</si>
  <si>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</si>
  <si>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</si>
  <si>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</si>
  <si>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</si>
  <si>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</si>
  <si>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</si>
  <si>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</si>
  <si>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</si>
  <si>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</si>
  <si>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</si>
  <si>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</si>
  <si>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</si>
  <si>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</si>
  <si>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</si>
  <si>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</si>
  <si>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</si>
  <si>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</si>
  <si>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</si>
  <si>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</si>
  <si>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</si>
  <si>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</si>
  <si>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</si>
  <si>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</si>
  <si>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</si>
  <si>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</si>
  <si>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</si>
  <si>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</si>
  <si>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</si>
  <si>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</si>
  <si>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</si>
  <si>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</si>
  <si>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</si>
  <si>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</si>
  <si>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</si>
  <si>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</si>
  <si>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</si>
  <si>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</si>
  <si>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</si>
  <si>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</si>
  <si>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</si>
  <si>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</si>
  <si>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</si>
  <si>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</si>
  <si>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</si>
  <si>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</si>
  <si>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</si>
  <si>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</si>
  <si>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</si>
  <si>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</si>
  <si>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</si>
  <si>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</si>
  <si>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</si>
  <si>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</si>
  <si>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</si>
  <si>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</si>
  <si>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</si>
  <si>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</si>
  <si>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</si>
  <si>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</si>
  <si>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</si>
  <si>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</si>
  <si>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</si>
  <si>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</si>
  <si>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</si>
  <si>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</si>
  <si>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</si>
  <si>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</si>
  <si>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</si>
  <si>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</si>
  <si>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</si>
  <si>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</si>
  <si>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</si>
  <si>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</si>
  <si>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</si>
  <si>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</si>
  <si>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</si>
  <si>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</si>
  <si>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</si>
  <si>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</si>
  <si>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</si>
  <si>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</si>
  <si>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</si>
  <si>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</si>
  <si>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</si>
  <si>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</si>
  <si>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</si>
  <si>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</si>
  <si>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</si>
  <si>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</si>
  <si>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</si>
  <si>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</si>
  <si>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</si>
  <si>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</si>
  <si>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</si>
  <si>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</si>
  <si>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</si>
  <si>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</si>
  <si>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</si>
  <si>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</si>
  <si>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</si>
  <si>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</si>
  <si>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</si>
  <si>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</si>
  <si>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</si>
  <si>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</si>
  <si>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</si>
  <si>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</si>
  <si>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</si>
  <si>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</si>
  <si>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</si>
  <si>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</si>
  <si>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</si>
  <si>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</si>
  <si>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</si>
  <si>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</si>
  <si>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</si>
  <si>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</si>
  <si>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</si>
  <si>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</si>
  <si>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</si>
  <si>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</si>
  <si>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</si>
  <si>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</si>
  <si>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</si>
  <si>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</si>
  <si>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</si>
  <si>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</si>
  <si>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</si>
  <si>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</si>
  <si>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</si>
  <si>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</si>
  <si>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</si>
  <si>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</si>
  <si>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</si>
  <si>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</si>
  <si>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</si>
  <si>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</si>
  <si>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</si>
  <si>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</si>
  <si>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</si>
  <si>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</si>
  <si>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</si>
  <si>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</si>
  <si>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</si>
  <si>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</si>
  <si>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</si>
  <si>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</si>
  <si>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</si>
  <si>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</si>
  <si>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</si>
  <si>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</si>
  <si>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</si>
  <si>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</si>
  <si>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</si>
  <si>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</si>
  <si>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</si>
  <si>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</si>
  <si>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</si>
  <si>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</si>
  <si>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</si>
  <si>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</si>
  <si>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</si>
  <si>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</si>
  <si>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</si>
  <si>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</si>
  <si>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</si>
  <si>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</si>
  <si>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</si>
  <si>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</si>
  <si>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</si>
  <si>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</si>
  <si>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</si>
  <si>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</si>
  <si>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</si>
  <si>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</si>
  <si>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</si>
  <si>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</si>
  <si>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</si>
  <si>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</si>
  <si>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</si>
  <si>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</si>
  <si>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</si>
  <si>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</si>
  <si>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</si>
  <si>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</si>
  <si>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</si>
  <si>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</si>
  <si>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</si>
  <si>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</si>
  <si>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</si>
  <si>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</si>
  <si>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</si>
  <si>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</si>
  <si>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</si>
  <si>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</si>
  <si>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</si>
  <si>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</si>
  <si>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</si>
  <si>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</si>
  <si>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</si>
  <si>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</si>
  <si>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</si>
  <si>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</si>
  <si>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</si>
  <si>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</si>
  <si>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</si>
  <si>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</si>
  <si>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</si>
  <si>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</si>
  <si>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</si>
  <si>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</si>
  <si>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</si>
  <si>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</si>
  <si>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</si>
  <si>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</si>
  <si>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</si>
  <si>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</si>
  <si>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</si>
  <si>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</si>
  <si>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</si>
  <si>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</si>
  <si>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</si>
  <si>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</si>
  <si>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</si>
  <si>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</si>
  <si>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</si>
  <si>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</si>
  <si>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</si>
  <si>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</si>
  <si>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</si>
  <si>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</si>
  <si>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</si>
  <si>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</si>
  <si>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</si>
  <si>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</si>
  <si>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</si>
  <si>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</si>
  <si>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</si>
  <si>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</si>
  <si>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</si>
  <si>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</si>
  <si>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</si>
  <si>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</si>
  <si>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</si>
  <si>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</si>
  <si>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</si>
  <si>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</si>
  <si>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</si>
  <si>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</si>
  <si>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</si>
  <si>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</si>
  <si>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</si>
  <si>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</si>
  <si>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</si>
  <si>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</si>
  <si>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</si>
  <si>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</si>
  <si>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</si>
  <si>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</si>
  <si>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</si>
  <si>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</si>
  <si>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</si>
  <si>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</si>
  <si>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</si>
  <si>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</si>
  <si>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</si>
  <si>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</si>
  <si>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</si>
  <si>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</si>
  <si>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</si>
  <si>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</si>
  <si>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</si>
  <si>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</si>
  <si>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</si>
  <si>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</si>
  <si>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</si>
  <si>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</si>
  <si>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</si>
  <si>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</si>
  <si>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</si>
  <si>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</si>
  <si>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</si>
  <si>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</si>
  <si>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</si>
  <si>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</si>
  <si>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</si>
  <si>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</si>
  <si>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</si>
  <si>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</si>
  <si>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</si>
  <si>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</si>
  <si>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</si>
  <si>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</si>
  <si>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</si>
  <si>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</si>
  <si>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</si>
  <si>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</si>
  <si>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</si>
  <si>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</si>
  <si>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</si>
  <si>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</si>
  <si>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</si>
  <si>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</si>
  <si>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</si>
  <si>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</si>
  <si>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</si>
  <si>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</si>
  <si>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</si>
  <si>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</si>
  <si>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</si>
  <si>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</si>
  <si>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</si>
  <si>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</si>
  <si>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</si>
  <si>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</si>
  <si>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</si>
  <si>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</si>
  <si>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</si>
  <si>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</si>
  <si>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</si>
  <si>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</si>
  <si>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</si>
  <si>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</si>
  <si>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</si>
  <si>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</si>
  <si>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</si>
  <si>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</si>
  <si>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</si>
  <si>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</si>
  <si>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</si>
  <si>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</si>
  <si>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</si>
  <si>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</si>
  <si>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</si>
  <si>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</si>
  <si>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</si>
  <si>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</si>
  <si>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</si>
  <si>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</si>
  <si>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</si>
  <si>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</si>
  <si>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</si>
  <si>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</si>
  <si>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</si>
  <si>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</si>
  <si>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</si>
  <si>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</si>
  <si>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</si>
  <si>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</si>
  <si>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</si>
  <si>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</si>
  <si>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</si>
  <si>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</si>
  <si>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</si>
  <si>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</si>
  <si>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</si>
  <si>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</si>
  <si>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</si>
  <si>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</si>
  <si>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</si>
  <si>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</si>
  <si>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</si>
  <si>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</si>
  <si>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</si>
  <si>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</si>
  <si>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</si>
  <si>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</si>
  <si>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</si>
  <si>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</si>
  <si>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</si>
  <si>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</si>
  <si>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</si>
  <si>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</si>
  <si>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</si>
  <si>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</si>
  <si>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</si>
  <si>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</si>
  <si>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</si>
  <si>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</si>
  <si>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</si>
  <si>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</si>
  <si>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</si>
  <si>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</si>
  <si>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</si>
  <si>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</si>
  <si>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</si>
  <si>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</si>
  <si>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</si>
  <si>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</si>
  <si>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</si>
  <si>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</si>
  <si>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</si>
  <si>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</si>
  <si>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</si>
  <si>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</si>
  <si>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</si>
  <si>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</si>
  <si>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</si>
  <si>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</si>
  <si>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</si>
  <si>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</si>
  <si>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</si>
  <si>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</si>
  <si>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</si>
  <si>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</si>
  <si>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</si>
  <si>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</si>
  <si>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</si>
  <si>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</si>
  <si>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</si>
  <si>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</si>
  <si>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</si>
  <si>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</si>
  <si>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</si>
  <si>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</si>
  <si>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</si>
  <si>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</si>
  <si>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</si>
  <si>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</si>
  <si>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</si>
  <si>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</si>
  <si>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</si>
  <si>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</si>
  <si>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</si>
  <si>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</si>
  <si>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</si>
  <si>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</si>
  <si>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</si>
  <si>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</si>
  <si>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</si>
  <si>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</si>
  <si>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</si>
  <si>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</si>
  <si>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</si>
  <si>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</si>
  <si>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</si>
  <si>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</si>
  <si>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</si>
  <si>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</si>
  <si>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</si>
  <si>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</si>
  <si>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</si>
  <si>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</si>
  <si>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</si>
  <si>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</si>
  <si>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</si>
  <si>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</si>
  <si>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</si>
  <si>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</si>
  <si>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</si>
  <si>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</si>
  <si>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</si>
  <si>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</si>
  <si>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</si>
  <si>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</si>
  <si>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</si>
  <si>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</si>
  <si>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</si>
  <si>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</si>
  <si>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</si>
  <si>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</si>
  <si>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</si>
  <si>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</si>
  <si>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</si>
  <si>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</si>
  <si>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</si>
  <si>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</si>
  <si>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</si>
  <si>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</si>
  <si>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</si>
  <si>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</si>
  <si>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</si>
  <si>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</si>
  <si>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</si>
  <si>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</si>
  <si>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</si>
  <si>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</si>
  <si>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</si>
  <si>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</si>
  <si>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</si>
  <si>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</si>
  <si>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</si>
  <si>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</si>
  <si>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</si>
  <si>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</si>
  <si>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</si>
  <si>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</si>
  <si>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</si>
  <si>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</si>
  <si>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</si>
  <si>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</si>
  <si>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</si>
  <si>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</si>
  <si>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</si>
  <si>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</si>
  <si>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</si>
  <si>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</si>
  <si>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</si>
  <si>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</si>
  <si>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</si>
  <si>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</si>
  <si>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</si>
  <si>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</si>
  <si>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</si>
  <si>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</si>
  <si>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</si>
  <si>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</si>
  <si>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</si>
  <si>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</si>
  <si>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</si>
  <si>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</si>
  <si>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</si>
  <si>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</si>
  <si>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</si>
  <si>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</si>
  <si>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</si>
  <si>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</si>
  <si>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</si>
  <si>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</si>
  <si>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</si>
  <si>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</si>
  <si>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</si>
  <si>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</si>
  <si>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</si>
  <si>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</si>
  <si>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</si>
  <si>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</si>
  <si>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</si>
  <si>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</si>
  <si>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</si>
  <si>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</si>
  <si>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</si>
  <si>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</si>
  <si>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</si>
  <si>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</si>
  <si>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</si>
  <si>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</si>
  <si>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</si>
  <si>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</si>
  <si>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</si>
  <si>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</si>
  <si>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</si>
  <si>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</si>
  <si>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</si>
  <si>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</si>
  <si>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</si>
  <si>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</si>
  <si>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</si>
  <si>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</si>
  <si>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</si>
  <si>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</si>
  <si>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</si>
  <si>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</si>
  <si>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</si>
  <si>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</si>
  <si>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</si>
  <si>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</si>
  <si>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</si>
  <si>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</si>
  <si>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</si>
  <si>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</si>
  <si>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</si>
  <si>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</si>
  <si>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</si>
  <si>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</si>
  <si>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</si>
  <si>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</si>
  <si>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</si>
  <si>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</si>
  <si>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</si>
  <si>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</si>
  <si>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</si>
  <si>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</si>
  <si>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</si>
  <si>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</si>
  <si>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</si>
  <si>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</si>
  <si>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</si>
  <si>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</si>
  <si>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</si>
  <si>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</si>
  <si>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</si>
  <si>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</si>
  <si>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</si>
  <si>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</si>
  <si>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</si>
  <si>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</si>
  <si>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</si>
  <si>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</si>
  <si>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</si>
  <si>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</si>
  <si>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</si>
  <si>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</si>
  <si>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</si>
  <si>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</si>
  <si>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</si>
  <si>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</si>
  <si>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</si>
  <si>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</si>
  <si>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</si>
  <si>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</si>
  <si>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</si>
  <si>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</si>
  <si>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</si>
  <si>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</si>
  <si>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</si>
  <si>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</si>
  <si>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</si>
  <si>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</si>
  <si>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</si>
  <si>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</si>
  <si>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</si>
  <si>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</si>
  <si>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</si>
  <si>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</si>
  <si>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</si>
  <si>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</si>
  <si>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</si>
  <si>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</si>
  <si>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</si>
  <si>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</si>
  <si>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</si>
  <si>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</si>
  <si>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</si>
  <si>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</si>
  <si>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</si>
  <si>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</si>
  <si>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</si>
  <si>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</si>
  <si>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</si>
  <si>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</si>
  <si>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</si>
  <si>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</si>
  <si>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</si>
  <si>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</si>
  <si>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</si>
  <si>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</si>
  <si>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</si>
  <si>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</si>
  <si>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</si>
  <si>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</si>
  <si>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</si>
  <si>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</si>
  <si>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</si>
  <si>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</si>
  <si>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</si>
  <si>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</si>
  <si>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</si>
  <si>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</si>
  <si>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</si>
  <si>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</si>
  <si>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</si>
  <si>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</si>
  <si>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</si>
  <si>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</si>
  <si>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</si>
  <si>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</si>
  <si>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</si>
  <si>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</si>
  <si>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</si>
  <si>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</si>
  <si>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</si>
  <si>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</si>
  <si>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</si>
  <si>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</si>
  <si>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</si>
  <si>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</si>
  <si>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</si>
  <si>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</si>
  <si>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</si>
  <si>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</si>
  <si>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</si>
  <si>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</si>
  <si>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</si>
  <si>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</si>
  <si>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</si>
  <si>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</si>
  <si>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</si>
  <si>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</si>
  <si>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</si>
  <si>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</si>
  <si>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</si>
  <si>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</si>
  <si>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</si>
  <si>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</si>
  <si>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</si>
  <si>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</si>
  <si>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</si>
  <si>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</si>
  <si>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</si>
  <si>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</si>
  <si>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</si>
  <si>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</si>
  <si>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</si>
  <si>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</si>
  <si>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</si>
  <si>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</si>
  <si>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</si>
  <si>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</si>
  <si>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</si>
  <si>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</si>
  <si>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</si>
  <si>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</si>
  <si>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</si>
  <si>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</si>
  <si>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</si>
  <si>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</si>
  <si>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</si>
  <si>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</si>
  <si>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</si>
  <si>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</si>
  <si>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</si>
  <si>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</si>
  <si>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</si>
  <si>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</si>
  <si>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</si>
  <si>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</si>
  <si>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</si>
  <si>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</si>
  <si>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</si>
  <si>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</si>
  <si>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</si>
  <si>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</si>
  <si>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</si>
  <si>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</si>
  <si>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</si>
  <si>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</si>
  <si>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</si>
  <si>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</si>
  <si>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</si>
  <si>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</si>
  <si>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</si>
  <si>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</si>
  <si>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</si>
  <si>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</si>
  <si>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</si>
  <si>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</si>
  <si>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</si>
  <si>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</si>
  <si>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</si>
  <si>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</si>
  <si>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</si>
  <si>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</si>
  <si>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</si>
  <si>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</si>
  <si>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</si>
  <si>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</si>
  <si>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</si>
  <si>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</si>
  <si>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</si>
  <si>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</si>
  <si>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</si>
  <si>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</si>
  <si>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</si>
  <si>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</si>
  <si>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</si>
  <si>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</si>
  <si>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</si>
  <si>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</si>
  <si>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</si>
  <si>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</si>
  <si>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</si>
  <si>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</si>
  <si>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</si>
  <si>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</si>
  <si>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</si>
  <si>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</si>
  <si>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</si>
  <si>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</si>
  <si>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</si>
  <si>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</si>
  <si>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</si>
  <si>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</si>
  <si>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</si>
  <si>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</si>
  <si>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</si>
  <si>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</si>
  <si>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</si>
  <si>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</si>
  <si>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</si>
  <si>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</si>
  <si>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</si>
  <si>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</si>
  <si>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</si>
  <si>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</si>
  <si>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</si>
  <si>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</si>
  <si>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</si>
  <si>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</si>
  <si>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</si>
  <si>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</si>
  <si>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</si>
  <si>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</si>
  <si>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</si>
  <si>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</si>
  <si>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</si>
  <si>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</si>
  <si>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</si>
  <si>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</si>
  <si>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</si>
  <si>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</si>
  <si>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</si>
  <si>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</si>
  <si>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</si>
  <si>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</si>
  <si>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</si>
  <si>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</si>
  <si>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</si>
  <si>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</si>
  <si>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</si>
  <si>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</si>
  <si>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</si>
  <si>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</si>
  <si>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</si>
  <si>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</si>
  <si>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</si>
  <si>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</si>
  <si>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</si>
  <si>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</si>
  <si>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</si>
  <si>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</si>
  <si>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</si>
  <si>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</si>
  <si>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</si>
  <si>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</si>
  <si>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</si>
  <si>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</si>
  <si>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</si>
  <si>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</si>
  <si>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</si>
  <si>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</si>
  <si>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</si>
  <si>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</si>
  <si>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</si>
  <si>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</si>
  <si>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</si>
  <si>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</si>
  <si>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</si>
  <si>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</si>
  <si>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</si>
  <si>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</si>
  <si>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</si>
  <si>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</si>
  <si>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</si>
  <si>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</si>
  <si>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</si>
  <si>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</si>
  <si>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</si>
  <si>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</si>
  <si>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</si>
  <si>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</si>
  <si>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</si>
  <si>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</si>
  <si>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</si>
  <si>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</si>
  <si>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</si>
  <si>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</si>
  <si>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</si>
  <si>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</si>
  <si>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</si>
  <si>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</si>
  <si>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</si>
  <si>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</si>
  <si>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</si>
  <si>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</si>
  <si>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</si>
  <si>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</si>
  <si>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</si>
  <si>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</si>
  <si>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</si>
  <si>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</si>
  <si>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</si>
  <si>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</si>
  <si>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</si>
  <si>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</si>
  <si>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</si>
  <si>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</si>
  <si>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</si>
  <si>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</si>
  <si>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</si>
  <si>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</si>
  <si>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</si>
  <si>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</si>
  <si>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</si>
  <si>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</si>
  <si>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</si>
  <si>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</si>
  <si>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</si>
  <si>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</si>
  <si>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</si>
  <si>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</si>
  <si>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</si>
  <si>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</si>
  <si>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</si>
  <si>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</si>
  <si>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</si>
  <si>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</si>
  <si>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</si>
  <si>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</si>
  <si>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</si>
  <si>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</si>
  <si>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</si>
  <si>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</si>
  <si>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</si>
  <si>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</si>
  <si>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</si>
  <si>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</si>
  <si>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</si>
  <si>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</si>
  <si>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</si>
  <si>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</si>
  <si>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</si>
  <si>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</si>
  <si>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</si>
  <si>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</si>
  <si>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</si>
  <si>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</si>
  <si>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</si>
  <si>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</si>
  <si>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</si>
  <si>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</si>
  <si>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</si>
  <si>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</si>
  <si>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</si>
  <si>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</si>
  <si>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</si>
  <si>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</si>
  <si>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</si>
  <si>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</si>
  <si>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</si>
  <si>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</si>
  <si>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</si>
  <si>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</si>
  <si>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</si>
  <si>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</si>
  <si>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</si>
  <si>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</si>
  <si>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</si>
  <si>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</si>
  <si>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</si>
  <si>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</si>
  <si>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</si>
  <si>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</si>
  <si>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</si>
  <si>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</si>
  <si>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</si>
  <si>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</si>
  <si>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</si>
  <si>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</si>
  <si>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</si>
  <si>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</si>
  <si>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</si>
  <si>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</si>
  <si>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</si>
  <si>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</si>
  <si>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</si>
  <si>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</si>
  <si>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</si>
  <si>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</si>
  <si>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</si>
  <si>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</si>
  <si>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</si>
  <si>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</si>
  <si>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</si>
  <si>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</si>
  <si>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</si>
  <si>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</si>
  <si>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</si>
  <si>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</si>
  <si>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</si>
  <si>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</si>
  <si>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</si>
  <si>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</si>
  <si>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</si>
  <si>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</si>
  <si>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</si>
  <si>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</si>
  <si>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</si>
  <si>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</si>
  <si>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</si>
  <si>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</si>
  <si>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</si>
  <si>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</si>
  <si>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</si>
  <si>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</si>
  <si>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</si>
  <si>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</si>
  <si>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</si>
  <si>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</si>
  <si>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</si>
  <si>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</si>
  <si>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</si>
  <si>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</si>
  <si>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</si>
  <si>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</si>
  <si>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</si>
  <si>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</si>
  <si>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</si>
  <si>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</si>
  <si>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</si>
  <si>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</si>
  <si>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</si>
  <si>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</si>
  <si>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</si>
  <si>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</si>
  <si>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</si>
  <si>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</si>
  <si>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</si>
  <si>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</si>
  <si>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</si>
  <si>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</si>
  <si>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</si>
  <si>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</si>
  <si>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</si>
  <si>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</si>
  <si>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</si>
  <si>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</si>
  <si>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</si>
  <si>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</si>
  <si>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</si>
  <si>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</si>
  <si>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</si>
  <si>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</si>
  <si>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</si>
  <si>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</si>
  <si>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</si>
  <si>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</si>
  <si>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</si>
  <si>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</si>
  <si>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</si>
  <si>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</si>
  <si>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</si>
  <si>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</si>
  <si>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</si>
  <si>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</si>
  <si>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</si>
  <si>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</si>
  <si>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</si>
  <si>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</si>
  <si>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</si>
  <si>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</si>
  <si>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</si>
  <si>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</si>
  <si>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</si>
  <si>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</si>
  <si>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</si>
  <si>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</si>
  <si>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</si>
  <si>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</si>
  <si>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</si>
  <si>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</si>
  <si>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</si>
  <si>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</si>
  <si>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</si>
  <si>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</si>
  <si>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</si>
  <si>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</si>
  <si>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</si>
  <si>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</si>
  <si>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</si>
  <si>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</si>
  <si>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</si>
  <si>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</si>
  <si>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</si>
  <si>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</si>
  <si>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</si>
  <si>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</si>
  <si>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</si>
  <si>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</si>
  <si>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</si>
  <si>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</si>
  <si>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</si>
  <si>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</si>
  <si>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</si>
  <si>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</si>
  <si>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</si>
  <si>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</si>
  <si>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</si>
  <si>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</si>
  <si>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</si>
  <si>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</si>
  <si>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</si>
  <si>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</si>
  <si>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</si>
  <si>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</si>
  <si>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</si>
  <si>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</si>
  <si>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</si>
  <si>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</si>
  <si>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</si>
  <si>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</si>
  <si>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</si>
  <si>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</si>
  <si>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</si>
  <si>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</si>
  <si>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</si>
  <si>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</si>
  <si>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</si>
  <si>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</si>
  <si>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</si>
  <si>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</si>
  <si>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</si>
  <si>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</si>
  <si>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</si>
  <si>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</si>
  <si>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</si>
  <si>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</si>
  <si>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</si>
  <si>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</si>
  <si>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</si>
  <si>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</si>
  <si>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</si>
  <si>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</si>
  <si>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</si>
  <si>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</si>
  <si>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</si>
  <si>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</si>
  <si>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</si>
  <si>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</si>
  <si>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</si>
  <si>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</si>
  <si>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</si>
  <si>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</si>
  <si>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</si>
  <si>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</si>
  <si>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</si>
  <si>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</si>
  <si>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</si>
  <si>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</si>
  <si>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</si>
  <si>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</si>
  <si>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</si>
  <si>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</si>
  <si>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</si>
  <si>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</si>
  <si>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</si>
  <si>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</si>
  <si>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</si>
  <si>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</si>
  <si>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</si>
  <si>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</si>
  <si>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</si>
  <si>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</si>
  <si>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</si>
  <si>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</si>
  <si>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</si>
  <si>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</si>
  <si>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</si>
  <si>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</si>
  <si>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</si>
  <si>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</si>
  <si>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</si>
  <si>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</si>
  <si>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</si>
  <si>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</si>
  <si>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</si>
  <si>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</si>
  <si>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</si>
  <si>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</si>
  <si>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</si>
  <si>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</si>
  <si>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</si>
  <si>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</si>
  <si>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</si>
  <si>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</si>
  <si>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</si>
  <si>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</si>
  <si>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</si>
  <si>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</si>
  <si>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</si>
  <si>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</si>
  <si>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</si>
  <si>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</si>
  <si>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</si>
  <si>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</si>
  <si>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</si>
  <si>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</si>
  <si>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</si>
  <si>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</si>
  <si>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</si>
  <si>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</si>
  <si>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</si>
  <si>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</si>
  <si>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</si>
  <si>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</si>
  <si>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</si>
  <si>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</si>
  <si>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</si>
  <si>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</si>
  <si>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</si>
  <si>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</si>
  <si>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</si>
  <si>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</si>
  <si>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</si>
  <si>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</si>
  <si>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</si>
  <si>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</si>
  <si>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</si>
  <si>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</si>
  <si>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</si>
  <si>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</si>
  <si>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</si>
  <si>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</si>
  <si>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</si>
  <si>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</si>
  <si>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</si>
  <si>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</si>
  <si>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</si>
  <si>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</si>
  <si>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</si>
  <si>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</si>
  <si>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</si>
  <si>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</si>
  <si>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</si>
  <si>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</si>
  <si>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</si>
  <si>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</si>
  <si>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</si>
  <si>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</si>
  <si>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</si>
  <si>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</si>
  <si>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</si>
  <si>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</si>
  <si>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</si>
  <si>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</si>
  <si>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</si>
  <si>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</si>
  <si>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</si>
  <si>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</si>
  <si>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</si>
  <si>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</si>
  <si>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</si>
  <si>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</si>
  <si>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</si>
  <si>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</si>
  <si>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</si>
  <si>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</si>
  <si>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</si>
  <si>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</si>
  <si>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</si>
  <si>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</si>
  <si>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</si>
  <si>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</si>
  <si>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</si>
  <si>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</si>
  <si>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</si>
  <si>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</si>
  <si>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</si>
  <si>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</si>
  <si>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</si>
  <si>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</si>
  <si>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</si>
  <si>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</si>
  <si>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</si>
  <si>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</si>
  <si>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</si>
  <si>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</si>
  <si>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</si>
  <si>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</si>
  <si>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</si>
  <si>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</si>
  <si>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</si>
  <si>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</si>
  <si>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</si>
  <si>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</si>
  <si>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</si>
  <si>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</si>
  <si>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</si>
  <si>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</si>
  <si>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</si>
  <si>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</si>
  <si>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</si>
  <si>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</si>
  <si>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</si>
  <si>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</si>
  <si>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</si>
  <si>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</si>
  <si>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</si>
  <si>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</si>
  <si>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</si>
  <si>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</si>
  <si>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</si>
  <si>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</si>
  <si>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</si>
  <si>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</si>
  <si>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</si>
  <si>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</si>
  <si>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</si>
  <si>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</si>
  <si>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</si>
  <si>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</si>
  <si>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</si>
  <si>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</si>
  <si>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</si>
  <si>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</si>
  <si>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</si>
  <si>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</si>
  <si>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</si>
  <si>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</si>
  <si>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</si>
  <si>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</si>
  <si>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</si>
  <si>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</si>
  <si>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</si>
  <si>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</si>
  <si>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</si>
  <si>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</si>
  <si>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</si>
  <si>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</si>
  <si>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</si>
  <si>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</si>
  <si>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</si>
  <si>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</si>
  <si>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</si>
  <si>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</si>
  <si>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</si>
  <si>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</si>
  <si>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</si>
  <si>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</si>
  <si>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</si>
  <si>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</si>
  <si>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</si>
  <si>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</si>
  <si>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</si>
  <si>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</si>
  <si>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</si>
  <si>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</si>
  <si>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</si>
  <si>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</si>
  <si>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</si>
  <si>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</si>
  <si>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</si>
  <si>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</si>
  <si>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</si>
  <si>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</si>
  <si>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</si>
  <si>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</si>
  <si>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</si>
  <si>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</si>
  <si>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</si>
  <si>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</si>
  <si>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</si>
  <si>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</si>
  <si>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</si>
  <si>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</si>
  <si>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</si>
  <si>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</si>
  <si>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</si>
  <si>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</si>
  <si>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</si>
  <si>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</si>
  <si>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</si>
  <si>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</si>
  <si>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</si>
  <si>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</si>
  <si>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</si>
  <si>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</si>
  <si>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</si>
  <si>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</si>
  <si>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</si>
  <si>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</si>
  <si>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</si>
  <si>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</si>
  <si>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</si>
  <si>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</si>
  <si>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</si>
  <si>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</si>
  <si>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</si>
  <si>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</si>
  <si>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</si>
  <si>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</si>
  <si>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</si>
  <si>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</si>
  <si>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</si>
  <si>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</si>
  <si>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</si>
  <si>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</si>
  <si>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</si>
  <si>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</si>
  <si>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</si>
  <si>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</si>
  <si>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</si>
  <si>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</si>
  <si>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</si>
  <si>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</si>
  <si>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</si>
  <si>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</si>
  <si>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</si>
  <si>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</si>
  <si>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</si>
  <si>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</si>
  <si>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</si>
  <si>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</si>
  <si>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</si>
  <si>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</si>
  <si>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</si>
  <si>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</si>
  <si>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</si>
  <si>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</si>
  <si>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</si>
  <si>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</si>
  <si>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</si>
  <si>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</si>
  <si>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</si>
  <si>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</si>
  <si>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</si>
  <si>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</si>
  <si>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</si>
  <si>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</si>
  <si>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</si>
  <si>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</si>
  <si>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</si>
  <si>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</si>
  <si>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</si>
  <si>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</si>
  <si>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</si>
  <si>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</si>
  <si>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</si>
  <si>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</si>
  <si>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</si>
  <si>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</si>
  <si>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</si>
  <si>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</si>
  <si>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</si>
  <si>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</si>
  <si>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</si>
  <si>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</si>
  <si>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</si>
  <si>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</si>
  <si>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</si>
  <si>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</si>
  <si>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</si>
  <si>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</si>
  <si>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</si>
  <si>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</si>
  <si>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</si>
  <si>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</si>
  <si>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</si>
  <si>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</si>
  <si>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</si>
  <si>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</si>
  <si>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</si>
  <si>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</si>
  <si>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</si>
  <si>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</si>
  <si>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</si>
  <si>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</si>
  <si>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</si>
  <si>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</si>
  <si>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</si>
  <si>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</si>
  <si>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</si>
  <si>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</si>
  <si>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</si>
  <si>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</si>
  <si>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</si>
  <si>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</si>
  <si>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</si>
  <si>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</si>
  <si>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</si>
  <si>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</si>
  <si>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</si>
  <si>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</si>
  <si>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</si>
  <si>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</si>
  <si>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</si>
  <si>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</si>
  <si>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</si>
  <si>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</si>
  <si>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</si>
  <si>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</si>
  <si>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</si>
  <si>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</si>
  <si>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</si>
  <si>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</si>
  <si>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</si>
  <si>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</si>
  <si>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</si>
  <si>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</si>
  <si>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</si>
  <si>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</si>
  <si>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</si>
  <si>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</si>
  <si>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</si>
  <si>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</si>
  <si>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</si>
  <si>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</si>
  <si>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</si>
  <si>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</si>
  <si>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</si>
  <si>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</si>
  <si>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</si>
  <si>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</si>
  <si>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</si>
  <si>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</si>
  <si>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</si>
  <si>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</si>
  <si>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</si>
  <si>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</si>
  <si>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</si>
  <si>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</si>
  <si>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</si>
  <si>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</si>
  <si>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</si>
  <si>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</si>
  <si>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</si>
  <si>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</si>
  <si>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</si>
  <si>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</si>
  <si>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</si>
  <si>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</si>
  <si>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</si>
  <si>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</si>
  <si>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</si>
  <si>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</si>
  <si>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</si>
  <si>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</si>
  <si>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</si>
  <si>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</si>
  <si>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</si>
  <si>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</si>
  <si>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</si>
  <si>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</si>
  <si>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</si>
  <si>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</si>
  <si>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</si>
  <si>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</si>
  <si>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</si>
  <si>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</si>
  <si>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</si>
  <si>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</si>
  <si>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</si>
  <si>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</si>
  <si>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</si>
  <si>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</si>
  <si>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</si>
  <si>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</si>
  <si>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</si>
  <si>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</si>
  <si>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</si>
  <si>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</si>
  <si>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</si>
  <si>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</si>
  <si>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</si>
  <si>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</si>
  <si>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</si>
  <si>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</si>
  <si>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</si>
  <si>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</si>
  <si>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</si>
  <si>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</si>
  <si>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</si>
  <si>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</si>
  <si>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</si>
  <si>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</si>
  <si>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</si>
  <si>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</si>
  <si>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</si>
  <si>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</si>
  <si>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</si>
  <si>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</si>
  <si>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</si>
  <si>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</si>
  <si>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</si>
  <si>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</si>
  <si>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</si>
  <si>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</si>
  <si>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</si>
  <si>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</si>
  <si>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</si>
  <si>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</si>
  <si>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</si>
  <si>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</si>
  <si>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</si>
  <si>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</si>
  <si>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</si>
  <si>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</si>
  <si>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</si>
  <si>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</si>
  <si>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</si>
  <si>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</si>
  <si>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</si>
  <si>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</si>
  <si>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</si>
  <si>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</si>
  <si>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</si>
  <si>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</si>
  <si>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</si>
  <si>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</si>
  <si>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</si>
  <si>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</si>
  <si>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</si>
  <si>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</si>
  <si>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</si>
  <si>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</si>
  <si>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</si>
  <si>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</si>
  <si>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</si>
  <si>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</si>
  <si>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</si>
  <si>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</si>
  <si>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</si>
  <si>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</si>
  <si>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</si>
  <si>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</si>
  <si>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</si>
  <si>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</si>
  <si>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</si>
  <si>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</si>
  <si>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</si>
  <si>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</si>
  <si>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</si>
  <si>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</si>
  <si>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</si>
  <si>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</si>
  <si>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</si>
  <si>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</si>
  <si>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</si>
  <si>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</si>
  <si>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</si>
  <si>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</si>
  <si>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</si>
  <si>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</si>
  <si>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</si>
  <si>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</si>
  <si>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</si>
  <si>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</si>
  <si>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</si>
  <si>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</si>
  <si>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</si>
  <si>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</si>
  <si>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</si>
  <si>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</si>
  <si>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</si>
  <si>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</si>
  <si>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</si>
  <si>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</si>
  <si>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</si>
  <si>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</si>
  <si>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</si>
  <si>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</si>
  <si>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</si>
  <si>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</si>
  <si>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</si>
  <si>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</si>
  <si>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</si>
  <si>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</si>
  <si>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</si>
  <si>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</si>
  <si>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</si>
  <si>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</si>
  <si>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</si>
  <si>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</si>
  <si>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</si>
  <si>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</si>
  <si>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</si>
  <si>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</si>
  <si>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</si>
  <si>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</si>
  <si>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</si>
  <si>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</si>
  <si>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</si>
  <si>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</si>
  <si>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</si>
  <si>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</si>
  <si>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</si>
  <si>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</si>
  <si>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</si>
  <si>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</si>
  <si>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</si>
  <si>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</si>
  <si>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</si>
  <si>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</si>
  <si>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</si>
  <si>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</si>
  <si>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</si>
  <si>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</si>
  <si>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</si>
  <si>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</si>
  <si>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</si>
  <si>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</si>
  <si>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</si>
  <si>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</si>
  <si>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</si>
  <si>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</si>
  <si>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</si>
  <si>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</si>
  <si>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</si>
  <si>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</si>
  <si>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</si>
  <si>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</si>
  <si>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</si>
  <si>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</si>
  <si>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</si>
  <si>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</si>
  <si>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</si>
  <si>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</si>
  <si>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</si>
  <si>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</si>
  <si>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</si>
  <si>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</si>
  <si>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</si>
  <si>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</si>
  <si>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</si>
  <si>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</si>
  <si>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</si>
  <si>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</si>
  <si>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</si>
  <si>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</si>
  <si>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</si>
  <si>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</si>
  <si>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</si>
  <si>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</si>
  <si>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</si>
  <si>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</si>
  <si>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</si>
  <si>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</si>
  <si>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</si>
  <si>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</si>
  <si>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</si>
  <si>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</si>
  <si>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</si>
  <si>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</si>
  <si>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</si>
  <si>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</si>
  <si>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</si>
  <si>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</si>
  <si>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</si>
  <si>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</si>
  <si>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</si>
  <si>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</si>
  <si>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</si>
  <si>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</si>
  <si>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</si>
  <si>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</si>
  <si>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</si>
  <si>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</si>
  <si>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</si>
  <si>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</si>
  <si>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</si>
  <si>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</si>
  <si>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</si>
  <si>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</si>
  <si>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</si>
  <si>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</si>
  <si>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</si>
  <si>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</si>
  <si>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</si>
  <si>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</si>
  <si>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</si>
  <si>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</si>
  <si>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</si>
  <si>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</si>
  <si>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</si>
  <si>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</si>
  <si>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</si>
  <si>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</si>
  <si>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</si>
  <si>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</si>
  <si>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</si>
  <si>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</si>
  <si>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</si>
  <si>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</si>
  <si>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</si>
  <si>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</si>
  <si>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</si>
  <si>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</si>
  <si>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</si>
  <si>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</si>
  <si>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</si>
  <si>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</si>
  <si>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</si>
  <si>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</si>
  <si>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</si>
  <si>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</si>
  <si>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</si>
  <si>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</si>
  <si>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</si>
  <si>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</si>
  <si>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</si>
  <si>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</si>
  <si>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</si>
  <si>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</si>
  <si>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</si>
  <si>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</si>
  <si>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</si>
  <si>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</si>
  <si>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</si>
  <si>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</si>
  <si>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</si>
  <si>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</si>
  <si>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</si>
  <si>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</si>
  <si>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</si>
  <si>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</si>
  <si>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</si>
  <si>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</si>
  <si>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</si>
  <si>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</si>
  <si>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</si>
  <si>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</si>
  <si>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</si>
  <si>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</si>
  <si>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</si>
  <si>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</si>
  <si>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</si>
  <si>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</si>
  <si>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</si>
  <si>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</si>
  <si>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</si>
  <si>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</si>
  <si>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</si>
  <si>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</si>
  <si>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</si>
  <si>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</si>
  <si>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</si>
  <si>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</si>
  <si>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</si>
  <si>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</si>
  <si>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</si>
  <si>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</si>
  <si>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</si>
  <si>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</si>
  <si>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</si>
  <si>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</si>
  <si>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</si>
  <si>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</si>
  <si>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</si>
  <si>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</si>
  <si>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</si>
  <si>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</si>
  <si>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</si>
  <si>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</si>
  <si>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</si>
  <si>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</si>
  <si>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</si>
  <si>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</si>
  <si>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</si>
  <si>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</si>
  <si>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</si>
  <si>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</si>
  <si>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</si>
  <si>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</si>
  <si>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</si>
  <si>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</si>
  <si>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</si>
  <si>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</si>
  <si>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</si>
  <si>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</si>
  <si>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</si>
  <si>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</si>
  <si>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</si>
  <si>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</si>
  <si>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</si>
  <si>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</si>
  <si>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</si>
  <si>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</si>
  <si>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</si>
  <si>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</si>
  <si>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</si>
  <si>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</si>
  <si>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</si>
  <si>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</si>
  <si>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</si>
  <si>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</si>
  <si>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</si>
  <si>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</si>
  <si>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</si>
  <si>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</si>
  <si>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</si>
  <si>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</si>
  <si>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</si>
  <si>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</si>
  <si>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</si>
  <si>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</si>
  <si>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</si>
  <si>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</si>
  <si>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</si>
  <si>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</si>
  <si>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</si>
  <si>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</si>
  <si>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</si>
  <si>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</si>
  <si>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</si>
  <si>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</si>
  <si>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</si>
  <si>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</si>
  <si>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</si>
  <si>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</si>
  <si>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</si>
  <si>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</si>
  <si>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</si>
  <si>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</si>
  <si>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</si>
  <si>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</si>
  <si>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</si>
  <si>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</si>
  <si>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</si>
  <si>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</si>
  <si>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</si>
  <si>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</si>
  <si>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</si>
  <si>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</si>
  <si>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</si>
  <si>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</si>
  <si>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</si>
  <si>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</si>
  <si>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</si>
  <si>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</si>
  <si>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</si>
  <si>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</si>
  <si>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</si>
  <si>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</si>
  <si>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</si>
  <si>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</si>
  <si>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</si>
  <si>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</si>
  <si>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</si>
  <si>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</si>
  <si>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</si>
  <si>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</si>
  <si>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</si>
  <si>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</si>
  <si>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</si>
  <si>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</si>
  <si>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</si>
  <si>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</si>
  <si>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</si>
  <si>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</si>
  <si>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</si>
  <si>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</si>
  <si>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</si>
  <si>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</si>
  <si>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</si>
  <si>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</si>
  <si>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</si>
  <si>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</si>
  <si>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</si>
  <si>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</si>
  <si>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</si>
  <si>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</si>
  <si>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</si>
  <si>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</si>
  <si>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</si>
  <si>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</si>
  <si>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</si>
  <si>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</si>
  <si>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</si>
  <si>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</si>
  <si>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</si>
  <si>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</si>
  <si>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</si>
  <si>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</si>
  <si>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</si>
  <si>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</si>
  <si>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</si>
  <si>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</si>
  <si>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</si>
  <si>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</si>
  <si>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</si>
  <si>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</si>
  <si>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</si>
  <si>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</si>
  <si>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</si>
  <si>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</si>
  <si>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</si>
  <si>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</si>
  <si>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</si>
  <si>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</si>
  <si>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</si>
  <si>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</si>
  <si>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</si>
  <si>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</si>
  <si>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</si>
  <si>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</si>
  <si>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</si>
  <si>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</si>
  <si>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</si>
  <si>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</si>
  <si>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</si>
  <si>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</si>
  <si>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</si>
  <si>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</si>
  <si>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</si>
  <si>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</si>
  <si>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</si>
  <si>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</si>
  <si>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</si>
  <si>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</si>
  <si>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</si>
  <si>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</si>
  <si>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</si>
  <si>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</si>
  <si>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</si>
  <si>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</si>
  <si>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</si>
  <si>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</si>
  <si>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</si>
  <si>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</si>
  <si>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</si>
  <si>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</si>
  <si>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</si>
  <si>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</si>
  <si>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</si>
  <si>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</si>
  <si>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</si>
  <si>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</si>
  <si>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</si>
  <si>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</si>
  <si>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</si>
  <si>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</si>
  <si>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</si>
  <si>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</si>
  <si>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</si>
  <si>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</si>
  <si>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</si>
  <si>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</si>
  <si>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</si>
  <si>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</si>
  <si>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</si>
  <si>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</si>
  <si>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</si>
  <si>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</si>
  <si>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</si>
  <si>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</si>
  <si>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</si>
  <si>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</si>
  <si>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</si>
  <si>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</si>
  <si>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</si>
  <si>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</si>
  <si>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</si>
  <si>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</si>
  <si>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</si>
  <si>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</si>
  <si>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</si>
  <si>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</si>
  <si>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</si>
  <si>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</si>
  <si>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</si>
  <si>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</si>
  <si>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</si>
  <si>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</si>
  <si>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</si>
  <si>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</si>
  <si>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</si>
  <si>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</si>
  <si>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</si>
  <si>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</si>
  <si>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</si>
  <si>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</si>
  <si>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</si>
  <si>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</si>
  <si>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</si>
  <si>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</si>
  <si>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</si>
  <si>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</si>
  <si>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</si>
  <si>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</si>
  <si>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</si>
  <si>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</si>
  <si>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</si>
  <si>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</si>
  <si>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</si>
  <si>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</si>
  <si>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</si>
  <si>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</si>
  <si>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</si>
  <si>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</si>
  <si>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</si>
  <si>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</si>
  <si>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</si>
  <si>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</si>
  <si>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</si>
  <si>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</si>
  <si>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</si>
  <si>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</si>
  <si>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</si>
  <si>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</si>
  <si>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</si>
  <si>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</si>
  <si>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</si>
  <si>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</si>
  <si>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</si>
  <si>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</si>
  <si>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</si>
  <si>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</si>
  <si>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</si>
  <si>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</si>
  <si>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</si>
  <si>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</si>
  <si>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</si>
  <si>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</si>
  <si>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</si>
  <si>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</si>
  <si>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</si>
  <si>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</si>
  <si>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</si>
  <si>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</si>
  <si>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</si>
  <si>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</si>
  <si>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</si>
  <si>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</si>
  <si>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</si>
  <si>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</si>
  <si>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</si>
  <si>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</si>
  <si>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</si>
  <si>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</si>
  <si>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</si>
  <si>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</si>
  <si>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</si>
  <si>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</si>
  <si>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</si>
  <si>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</si>
  <si>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</si>
  <si>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</si>
  <si>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</si>
  <si>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</si>
  <si>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</si>
  <si>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</si>
  <si>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</si>
  <si>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</si>
  <si>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</si>
  <si>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</si>
  <si>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</si>
  <si>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</si>
  <si>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</si>
  <si>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</si>
  <si>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</si>
  <si>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</si>
  <si>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</si>
  <si>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</si>
  <si>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</si>
  <si>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</si>
  <si>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</si>
  <si>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</si>
  <si>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</si>
  <si>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</si>
  <si>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</si>
  <si>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</si>
  <si>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</si>
  <si>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</si>
  <si>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</si>
  <si>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</si>
  <si>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</si>
  <si>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</si>
  <si>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</si>
  <si>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</si>
  <si>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</si>
  <si>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</si>
  <si>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</si>
  <si>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</si>
  <si>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</si>
  <si>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</si>
  <si>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</si>
  <si>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</si>
  <si>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</si>
  <si>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</si>
  <si>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</si>
  <si>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</si>
  <si>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</si>
  <si>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</si>
  <si>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</si>
  <si>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</si>
  <si>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</si>
  <si>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</si>
  <si>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</si>
  <si>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</si>
  <si>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</si>
  <si>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</si>
  <si>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</si>
  <si>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</si>
  <si>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</si>
  <si>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</si>
  <si>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</si>
  <si>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</si>
  <si>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</si>
  <si>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</si>
  <si>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</si>
  <si>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</si>
  <si>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</si>
  <si>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</si>
  <si>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</si>
  <si>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</si>
  <si>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</si>
  <si>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</si>
  <si>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</si>
  <si>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</si>
  <si>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</si>
  <si>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</si>
  <si>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</si>
  <si>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</si>
  <si>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</si>
  <si>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</si>
  <si>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</si>
  <si>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</si>
  <si>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</si>
  <si>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</si>
  <si>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</si>
  <si>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</si>
  <si>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</si>
  <si>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</si>
  <si>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</si>
  <si>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</si>
  <si>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</si>
  <si>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</si>
  <si>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</si>
  <si>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</si>
  <si>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</si>
  <si>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</si>
  <si>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</si>
  <si>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</si>
  <si>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</si>
  <si>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</si>
  <si>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</si>
  <si>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</si>
  <si>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</si>
  <si>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</si>
  <si>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</si>
  <si>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</si>
  <si>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</si>
  <si>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</si>
  <si>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</si>
  <si>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</si>
  <si>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</si>
  <si>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</si>
  <si>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</si>
  <si>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</si>
  <si>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</si>
  <si>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</si>
  <si>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</si>
  <si>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</si>
  <si>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</si>
  <si>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</si>
  <si>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</si>
  <si>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</si>
  <si>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</si>
  <si>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</si>
  <si>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</si>
  <si>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</si>
  <si>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</si>
  <si>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</si>
  <si>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</si>
  <si>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</si>
  <si>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</si>
  <si>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</si>
  <si>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</si>
  <si>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</si>
  <si>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</si>
  <si>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</si>
  <si>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</si>
  <si>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</si>
  <si>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</si>
  <si>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</si>
  <si>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</si>
  <si>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</si>
  <si>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</si>
  <si>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</si>
  <si>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</si>
  <si>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</si>
  <si>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</si>
  <si>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</si>
  <si>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</si>
  <si>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</si>
  <si>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</si>
  <si>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</si>
  <si>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</si>
  <si>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</si>
  <si>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</si>
  <si>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</si>
  <si>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</si>
  <si>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</si>
  <si>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</si>
  <si>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</si>
  <si>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</si>
  <si>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</si>
  <si>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</si>
  <si>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</si>
  <si>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</si>
  <si>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</si>
  <si>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</si>
  <si>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</si>
  <si>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</si>
  <si>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</si>
  <si>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</si>
  <si>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</si>
  <si>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</si>
  <si>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</si>
  <si>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</si>
  <si>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</si>
  <si>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</si>
  <si>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</si>
  <si>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</si>
  <si>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</si>
  <si>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</si>
  <si>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</si>
  <si>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</si>
  <si>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</si>
  <si>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</si>
  <si>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</si>
  <si>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</si>
  <si>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</si>
  <si>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</si>
  <si>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</si>
  <si>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</si>
  <si>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</si>
  <si>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</si>
  <si>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</si>
  <si>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</si>
  <si>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</si>
  <si>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</si>
  <si>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</si>
  <si>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</si>
  <si>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</si>
  <si>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</si>
  <si>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</si>
  <si>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</si>
  <si>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</si>
  <si>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</si>
  <si>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</si>
  <si>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</si>
  <si>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</si>
  <si>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</si>
  <si>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</si>
  <si>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</si>
  <si>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</si>
  <si>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</si>
  <si>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</si>
  <si>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</si>
  <si>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</si>
  <si>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</si>
  <si>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</si>
  <si>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</si>
  <si>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</si>
  <si>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</si>
  <si>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</si>
  <si>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</si>
  <si>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</si>
  <si>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</si>
  <si>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</si>
  <si>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</si>
  <si>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</si>
  <si>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</si>
  <si>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</si>
  <si>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</si>
  <si>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</si>
  <si>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</si>
  <si>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</si>
  <si>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</si>
  <si>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</si>
  <si>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</si>
  <si>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</si>
  <si>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</si>
  <si>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</si>
  <si>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</si>
  <si>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</si>
  <si>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</si>
  <si>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</si>
  <si>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</si>
  <si>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</si>
  <si>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</si>
  <si>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</si>
  <si>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</si>
  <si>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</si>
  <si>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</si>
  <si>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</si>
  <si>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</si>
  <si>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</si>
  <si>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</si>
  <si>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</si>
  <si>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</si>
  <si>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</si>
  <si>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</si>
  <si>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</si>
  <si>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</si>
  <si>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</si>
  <si>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</si>
  <si>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</si>
  <si>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</si>
  <si>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</si>
  <si>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</si>
  <si>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</si>
  <si>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</si>
  <si>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</si>
  <si>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</si>
  <si>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</si>
  <si>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</si>
  <si>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</si>
  <si>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</si>
  <si>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</si>
  <si>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</si>
  <si>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</si>
  <si>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</si>
  <si>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</si>
  <si>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</si>
  <si>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</si>
  <si>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</si>
  <si>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</si>
  <si>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</si>
  <si>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</si>
  <si>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</si>
  <si>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</si>
  <si>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</si>
  <si>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</si>
  <si>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</si>
  <si>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</si>
  <si>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</si>
  <si>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</si>
  <si>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</si>
  <si>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</si>
  <si>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</si>
  <si>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</si>
  <si>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</si>
  <si>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</si>
  <si>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</si>
  <si>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</si>
  <si>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</si>
  <si>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</si>
  <si>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</si>
  <si>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</si>
  <si>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</si>
  <si>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</si>
  <si>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</si>
  <si>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</si>
  <si>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</si>
  <si>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</si>
  <si>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</si>
  <si>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</si>
  <si>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</si>
  <si>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</si>
  <si>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</si>
  <si>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</si>
  <si>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</si>
  <si>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</si>
  <si>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</si>
  <si>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</si>
  <si>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</si>
  <si>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</si>
  <si>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</si>
  <si>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</si>
  <si>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</si>
  <si>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</si>
  <si>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</si>
  <si>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</si>
  <si>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</si>
  <si>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</si>
  <si>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</si>
  <si>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</si>
  <si>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</si>
  <si>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</si>
  <si>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</si>
  <si>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</si>
  <si>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</si>
  <si>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</si>
  <si>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</si>
  <si>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</si>
  <si>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</si>
  <si>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</si>
  <si>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</si>
  <si>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</si>
  <si>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</si>
  <si>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</si>
  <si>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</si>
  <si>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</si>
  <si>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</si>
  <si>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</si>
  <si>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</si>
  <si>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</si>
  <si>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</si>
  <si>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</si>
  <si>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</si>
  <si>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</si>
  <si>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</si>
  <si>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</si>
  <si>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</si>
  <si>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</si>
  <si>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</si>
  <si>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</si>
  <si>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</si>
  <si>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</si>
  <si>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</si>
  <si>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</si>
  <si>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</si>
  <si>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</si>
  <si>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</si>
  <si>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</si>
  <si>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</si>
  <si>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</si>
  <si>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</si>
  <si>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</si>
  <si>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</si>
  <si>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</si>
  <si>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</si>
  <si>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</si>
  <si>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</si>
  <si>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</si>
  <si>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</si>
  <si>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</si>
  <si>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</si>
  <si>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</si>
  <si>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</si>
  <si>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</si>
  <si>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</si>
  <si>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</si>
  <si>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</si>
  <si>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</si>
  <si>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</si>
  <si>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</si>
  <si>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</si>
  <si>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</si>
  <si>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</si>
  <si>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</si>
  <si>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</si>
  <si>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</si>
  <si>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</si>
  <si>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</si>
  <si>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</si>
  <si>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</si>
  <si>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</si>
  <si>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</si>
  <si>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</si>
  <si>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</si>
  <si>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</si>
  <si>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</si>
  <si>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</si>
  <si>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</si>
  <si>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</si>
  <si>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</si>
  <si>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</si>
  <si>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</si>
  <si>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</si>
  <si>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</si>
  <si>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</si>
  <si>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</si>
  <si>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</si>
  <si>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</si>
  <si>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</si>
  <si>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</si>
  <si>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</si>
  <si>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</si>
  <si>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</si>
  <si>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</si>
  <si>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</si>
  <si>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</si>
  <si>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</si>
  <si>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</si>
  <si>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</si>
  <si>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</si>
  <si>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</si>
  <si>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</si>
  <si>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</si>
  <si>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</si>
  <si>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</si>
  <si>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</si>
  <si>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</si>
  <si>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</si>
  <si>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</si>
  <si>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</si>
  <si>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</si>
  <si>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</si>
  <si>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</si>
  <si>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</si>
  <si>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</si>
  <si>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</si>
  <si>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</si>
  <si>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</si>
  <si>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</si>
  <si>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</si>
  <si>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</si>
  <si>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</si>
  <si>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</si>
  <si>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</si>
  <si>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</si>
  <si>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</si>
  <si>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</si>
  <si>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</si>
  <si>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</si>
  <si>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</si>
  <si>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</si>
  <si>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</si>
  <si>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</si>
  <si>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</si>
  <si>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</si>
  <si>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</si>
  <si>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</si>
  <si>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</si>
  <si>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</si>
  <si>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</si>
  <si>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</si>
  <si>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</si>
  <si>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</si>
  <si>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</si>
  <si>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</si>
  <si>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</si>
  <si>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</si>
  <si>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</si>
  <si>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</si>
  <si>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</si>
  <si>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</si>
  <si>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</si>
  <si>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</si>
  <si>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</si>
  <si>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</si>
  <si>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</si>
  <si>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</si>
  <si>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</si>
  <si>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</si>
  <si>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</si>
  <si>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</si>
  <si>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</si>
  <si>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</si>
  <si>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</si>
  <si>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</si>
  <si>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</si>
  <si>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</si>
  <si>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</si>
  <si>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</si>
  <si>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</si>
  <si>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</si>
  <si>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</si>
  <si>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</si>
  <si>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</si>
  <si>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</si>
  <si>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</si>
  <si>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</si>
  <si>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</si>
  <si>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</si>
  <si>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</si>
  <si>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</si>
  <si>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</si>
  <si>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</si>
  <si>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</si>
  <si>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</si>
  <si>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</si>
  <si>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</si>
  <si>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</si>
  <si>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</si>
  <si>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</si>
  <si>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</si>
  <si>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</si>
  <si>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</si>
  <si>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</si>
  <si>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</si>
  <si>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</si>
  <si>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</si>
  <si>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</si>
  <si>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</si>
  <si>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</si>
  <si>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</si>
  <si>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</si>
  <si>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</si>
  <si>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</si>
  <si>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</si>
  <si>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</si>
  <si>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</si>
  <si>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</si>
  <si>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</si>
  <si>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</si>
  <si>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</si>
  <si>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</si>
  <si>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</si>
  <si>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</si>
  <si>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</si>
  <si>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</si>
  <si>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</si>
  <si>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</si>
  <si>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</si>
  <si>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</si>
  <si>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</si>
  <si>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</si>
  <si>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</si>
  <si>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</si>
  <si>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</si>
  <si>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</si>
  <si>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</si>
  <si>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</si>
  <si>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</si>
  <si>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</si>
  <si>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</si>
  <si>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</si>
  <si>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</si>
  <si>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</si>
  <si>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</si>
  <si>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</si>
  <si>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</si>
  <si>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</si>
  <si>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</si>
  <si>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</si>
  <si>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</si>
  <si>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</si>
  <si>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</si>
  <si>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</si>
  <si>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</si>
  <si>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</si>
  <si>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</si>
  <si>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</si>
  <si>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</si>
  <si>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</si>
  <si>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</si>
  <si>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</si>
  <si>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</si>
  <si>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</si>
  <si>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</si>
  <si>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</si>
  <si>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</si>
  <si>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</si>
  <si>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</si>
  <si>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</si>
  <si>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</si>
  <si>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</si>
  <si>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</si>
  <si>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</si>
  <si>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</si>
  <si>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</si>
  <si>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</si>
  <si>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</si>
  <si>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</si>
  <si>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</si>
  <si>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</si>
  <si>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</si>
  <si>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</si>
  <si>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</si>
  <si>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</si>
  <si>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</si>
  <si>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</si>
  <si>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</si>
  <si>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</si>
  <si>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</si>
  <si>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</si>
  <si>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</si>
  <si>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</si>
  <si>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</si>
  <si>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</si>
  <si>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</si>
  <si>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</si>
  <si>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</si>
  <si>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</si>
  <si>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</si>
  <si>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</si>
  <si>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</si>
  <si>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</si>
  <si>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</si>
  <si>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</si>
  <si>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</si>
  <si>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</si>
  <si>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</si>
  <si>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</si>
  <si>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</si>
  <si>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</si>
  <si>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</si>
  <si>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</si>
  <si>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</si>
  <si>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</si>
  <si>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</si>
  <si>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</si>
  <si>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</si>
  <si>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</si>
  <si>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</si>
  <si>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</si>
  <si>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</si>
  <si>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</si>
  <si>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</si>
  <si>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</si>
  <si>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</si>
  <si>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</si>
  <si>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</si>
  <si>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</si>
  <si>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</si>
  <si>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</si>
  <si>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</si>
  <si>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</si>
  <si>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</si>
  <si>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</si>
  <si>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</si>
  <si>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</si>
  <si>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</si>
  <si>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</si>
  <si>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</si>
  <si>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</si>
  <si>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</si>
  <si>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</si>
  <si>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</si>
  <si>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</si>
  <si>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</si>
  <si>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</si>
  <si>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</si>
  <si>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</si>
  <si>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</si>
  <si>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</si>
  <si>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</si>
  <si>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</si>
  <si>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</si>
  <si>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</si>
  <si>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</si>
  <si>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</si>
  <si>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</si>
  <si>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</si>
  <si>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</si>
  <si>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</si>
  <si>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</si>
  <si>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</si>
  <si>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</si>
  <si>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</si>
  <si>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</si>
  <si>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</si>
  <si>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</si>
  <si>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</si>
  <si>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</si>
  <si>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</si>
  <si>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</si>
  <si>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</si>
  <si>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</si>
  <si>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</si>
  <si>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</si>
  <si>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</si>
  <si>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</si>
  <si>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</si>
  <si>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</si>
  <si>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</si>
  <si>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</si>
  <si>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</si>
  <si>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</si>
  <si>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</si>
  <si>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</si>
  <si>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</si>
  <si>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</si>
  <si>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</si>
  <si>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</si>
  <si>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</si>
  <si>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</si>
  <si>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</si>
  <si>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</si>
  <si>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</si>
  <si>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</si>
  <si>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</si>
  <si>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</si>
  <si>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</si>
  <si>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</si>
  <si>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</si>
  <si>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</si>
  <si>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</si>
  <si>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</si>
  <si>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</si>
  <si>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</si>
  <si>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</si>
  <si>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</si>
  <si>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</si>
  <si>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</si>
  <si>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</si>
  <si>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</si>
  <si>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</si>
  <si>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</si>
  <si>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</si>
  <si>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</si>
  <si>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</si>
  <si>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</si>
  <si>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</si>
  <si>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</si>
  <si>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</si>
  <si>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</si>
  <si>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</si>
  <si>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</si>
  <si>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</si>
  <si>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</si>
  <si>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</si>
  <si>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</si>
  <si>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</si>
  <si>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</si>
  <si>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</si>
  <si>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</si>
  <si>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</si>
  <si>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</si>
  <si>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</si>
  <si>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</si>
  <si>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</si>
  <si>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</si>
  <si>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</si>
  <si>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</si>
  <si>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</si>
  <si>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</si>
  <si>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</si>
  <si>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</si>
  <si>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</si>
  <si>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</si>
  <si>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</si>
  <si>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</si>
  <si>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</si>
  <si>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</si>
  <si>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</si>
  <si>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</si>
  <si>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</si>
  <si>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</si>
  <si>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</si>
  <si>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</si>
  <si>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</si>
  <si>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</si>
  <si>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</si>
  <si>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</si>
  <si>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</si>
  <si>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</si>
  <si>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</si>
  <si>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</si>
  <si>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</si>
  <si>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</si>
  <si>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</si>
  <si>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</si>
  <si>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</si>
  <si>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</si>
  <si>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</si>
  <si>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</si>
  <si>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</si>
  <si>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</si>
  <si>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</si>
  <si>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</si>
  <si>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</si>
  <si>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</si>
  <si>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</si>
  <si>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</si>
  <si>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</si>
  <si>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</si>
  <si>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</si>
  <si>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</si>
  <si>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</si>
  <si>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</si>
  <si>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</si>
  <si>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</si>
  <si>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</si>
  <si>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</si>
  <si>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</si>
  <si>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</si>
  <si>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</si>
  <si>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</si>
  <si>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</si>
  <si>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</si>
  <si>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</si>
  <si>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</si>
  <si>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</si>
  <si>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</si>
  <si>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</si>
  <si>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</si>
  <si>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</si>
  <si>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</si>
  <si>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</si>
  <si>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</si>
  <si>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</si>
  <si>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</si>
  <si>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</si>
  <si>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</si>
  <si>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</si>
  <si>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</si>
  <si>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</si>
  <si>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</si>
  <si>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</si>
  <si>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</si>
  <si>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</si>
  <si>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</si>
  <si>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</si>
  <si>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</si>
  <si>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</si>
  <si>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</si>
  <si>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</si>
  <si>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</si>
  <si>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</si>
  <si>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</si>
  <si>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</si>
  <si>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</si>
  <si>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</si>
  <si>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</si>
  <si>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</si>
  <si>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</si>
  <si>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</si>
  <si>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</si>
  <si>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</si>
  <si>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</si>
  <si>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</si>
  <si>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</si>
  <si>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</si>
  <si>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</si>
  <si>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</si>
  <si>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</si>
  <si>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</si>
  <si>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</si>
  <si>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</si>
  <si>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</si>
  <si>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</si>
  <si>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</si>
  <si>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</si>
  <si>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</si>
  <si>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</si>
  <si>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</si>
  <si>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</si>
  <si>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</si>
  <si>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</si>
  <si>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</si>
  <si>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</si>
  <si>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</si>
  <si>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</si>
  <si>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</si>
  <si>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</si>
  <si>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</si>
  <si>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</si>
  <si>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</si>
  <si>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</si>
  <si>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</si>
  <si>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</si>
  <si>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</si>
  <si>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</si>
  <si>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</si>
  <si>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</si>
  <si>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</si>
  <si>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</si>
  <si>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</si>
  <si>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</si>
  <si>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</si>
  <si>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</si>
  <si>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</si>
  <si>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</si>
  <si>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</si>
  <si>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</si>
  <si>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</si>
  <si>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</si>
  <si>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</si>
  <si>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</si>
  <si>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</si>
  <si>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</si>
  <si>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</si>
  <si>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</si>
  <si>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</si>
  <si>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</si>
  <si>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</si>
  <si>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</si>
  <si>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</si>
  <si>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</si>
  <si>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</si>
  <si>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</si>
  <si>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</si>
  <si>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</si>
  <si>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</si>
  <si>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</si>
  <si>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</si>
  <si>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</si>
  <si>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</si>
  <si>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</si>
  <si>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</si>
  <si>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</si>
  <si>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</si>
  <si>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</si>
  <si>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</si>
  <si>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</si>
  <si>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</si>
  <si>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</si>
  <si>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</si>
  <si>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</si>
  <si>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</si>
  <si>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</si>
  <si>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</si>
  <si>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</si>
  <si>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</si>
  <si>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</si>
  <si>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</si>
  <si>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</si>
  <si>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</si>
  <si>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</si>
  <si>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</si>
  <si>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</si>
  <si>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</si>
  <si>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</si>
  <si>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</si>
  <si>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</si>
  <si>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</si>
  <si>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</si>
  <si>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</si>
  <si>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</si>
  <si>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</si>
  <si>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</si>
  <si>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</si>
  <si>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</si>
  <si>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</si>
  <si>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</si>
  <si>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</si>
  <si>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</si>
  <si>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</si>
  <si>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</si>
  <si>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</si>
  <si>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</si>
  <si>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</si>
  <si>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</si>
  <si>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</si>
  <si>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</si>
  <si>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</si>
  <si>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</si>
  <si>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</si>
  <si>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</si>
  <si>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</si>
  <si>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</si>
  <si>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</si>
  <si>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</si>
  <si>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</si>
  <si>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</si>
  <si>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</si>
  <si>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</si>
  <si>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</si>
  <si>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</si>
  <si>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</si>
  <si>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</si>
  <si>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</si>
  <si>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</si>
  <si>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</si>
  <si>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</si>
  <si>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</si>
  <si>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</si>
  <si>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</si>
  <si>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</si>
  <si>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</si>
  <si>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</si>
  <si>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</si>
  <si>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</si>
  <si>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</si>
  <si>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</si>
  <si>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</si>
  <si>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</si>
  <si>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</si>
  <si>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</si>
  <si>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</si>
  <si>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</si>
  <si>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</si>
  <si>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</si>
  <si>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</si>
  <si>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</si>
  <si>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</si>
  <si>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</si>
  <si>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</si>
  <si>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</si>
  <si>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</si>
  <si>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</si>
  <si>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</si>
  <si>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</si>
  <si>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</si>
  <si>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</si>
  <si>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</si>
  <si>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</si>
  <si>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</si>
  <si>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</si>
  <si>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</si>
  <si>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</si>
  <si>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</si>
  <si>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</si>
  <si>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</si>
  <si>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</si>
  <si>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</si>
  <si>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</si>
  <si>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</si>
  <si>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</si>
  <si>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</si>
  <si>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</si>
  <si>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</si>
  <si>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</si>
  <si>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</si>
  <si>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</si>
  <si>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</si>
  <si>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</si>
  <si>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</si>
  <si>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</si>
  <si>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</si>
  <si>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</si>
  <si>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</si>
  <si>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</si>
  <si>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</si>
  <si>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</si>
  <si>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</si>
  <si>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</si>
  <si>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</si>
  <si>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</si>
  <si>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</si>
  <si>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</si>
  <si>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</si>
  <si>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</si>
  <si>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</si>
  <si>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</si>
  <si>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</si>
  <si>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</si>
  <si>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</si>
  <si>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</si>
  <si>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</si>
  <si>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</si>
  <si>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</si>
  <si>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</si>
  <si>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</si>
  <si>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</si>
  <si>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</si>
  <si>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</si>
  <si>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</si>
  <si>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</si>
  <si>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</si>
  <si>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</si>
  <si>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</si>
  <si>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</si>
  <si>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</si>
  <si>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</si>
  <si>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</si>
  <si>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</si>
  <si>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</si>
  <si>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</si>
  <si>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</si>
  <si>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</si>
  <si>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</si>
  <si>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</si>
  <si>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</si>
  <si>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</si>
  <si>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</si>
  <si>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</si>
  <si>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</si>
  <si>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</si>
  <si>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</si>
  <si>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</si>
  <si>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</si>
  <si>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</si>
  <si>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</si>
  <si>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</si>
  <si>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</si>
  <si>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</si>
  <si>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</si>
  <si>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</si>
  <si>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</si>
  <si>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</si>
  <si>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</si>
  <si>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</si>
  <si>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</si>
  <si>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</si>
  <si>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</si>
  <si>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</si>
  <si>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</si>
  <si>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</si>
  <si>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</si>
  <si>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</si>
  <si>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</si>
  <si>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</si>
  <si>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</si>
  <si>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</si>
  <si>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</si>
  <si>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</si>
  <si>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</si>
  <si>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</si>
  <si>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</si>
  <si>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</si>
  <si>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</si>
  <si>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</si>
  <si>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</si>
  <si>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</si>
  <si>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</si>
  <si>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</si>
  <si>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</si>
  <si>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</si>
  <si>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</si>
  <si>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</si>
  <si>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</si>
  <si>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</si>
  <si>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</si>
  <si>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</si>
  <si>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</si>
  <si>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</si>
  <si>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</si>
  <si>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</si>
  <si>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</si>
  <si>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</si>
  <si>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</si>
  <si>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</si>
  <si>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</si>
  <si>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</si>
  <si>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</si>
  <si>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</si>
  <si>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</si>
  <si>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</si>
  <si>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</si>
  <si>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</si>
  <si>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</si>
  <si>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</si>
  <si>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</si>
  <si>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</si>
  <si>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</si>
  <si>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</si>
  <si>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</si>
  <si>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</si>
  <si>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</si>
  <si>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</si>
  <si>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</si>
  <si>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</si>
  <si>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</si>
  <si>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</si>
  <si>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</si>
  <si>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</si>
  <si>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</si>
  <si>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</si>
  <si>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</si>
  <si>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</si>
  <si>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</si>
  <si>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</si>
  <si>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</si>
  <si>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</si>
  <si>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</si>
  <si>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</si>
  <si>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</si>
  <si>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</si>
  <si>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</si>
  <si>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</si>
  <si>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</si>
  <si>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</si>
  <si>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</si>
  <si>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</si>
  <si>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</si>
  <si>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</si>
  <si>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</si>
  <si>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</si>
  <si>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</si>
  <si>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</si>
  <si>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</si>
  <si>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</si>
  <si>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</si>
  <si>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</si>
  <si>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</si>
  <si>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</si>
  <si>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</si>
  <si>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</si>
  <si>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</si>
  <si>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</si>
  <si>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</si>
  <si>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</si>
  <si>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</si>
  <si>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</si>
  <si>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</si>
  <si>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</si>
  <si>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</si>
  <si>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</si>
  <si>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</si>
  <si>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</si>
  <si>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</si>
  <si>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</si>
  <si>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</si>
  <si>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</si>
  <si>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</si>
  <si>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</si>
  <si>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</si>
  <si>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</si>
  <si>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</si>
  <si>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</si>
  <si>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</si>
  <si>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</si>
  <si>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</si>
  <si>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</si>
  <si>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</si>
  <si>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</si>
  <si>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</si>
  <si>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</si>
  <si>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</si>
  <si>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</si>
  <si>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</si>
  <si>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</si>
  <si>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</si>
  <si>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</si>
  <si>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</si>
  <si>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</si>
  <si>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</si>
  <si>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</si>
  <si>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</si>
  <si>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</si>
  <si>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</si>
  <si>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</si>
  <si>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</si>
  <si>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</si>
  <si>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</si>
  <si>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</si>
  <si>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</si>
  <si>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</si>
  <si>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</si>
  <si>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</si>
  <si>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</si>
  <si>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</si>
  <si>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</si>
  <si>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</si>
  <si>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</si>
  <si>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</si>
  <si>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</si>
  <si>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</si>
  <si>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</si>
  <si>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</si>
  <si>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</si>
  <si>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</si>
  <si>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</si>
  <si>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</si>
  <si>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</si>
  <si>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</si>
  <si>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</si>
  <si>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</si>
  <si>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</si>
  <si>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</si>
  <si>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</si>
  <si>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</si>
  <si>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</si>
  <si>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</si>
  <si>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</si>
  <si>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</si>
  <si>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</si>
  <si>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</si>
  <si>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</si>
  <si>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</si>
  <si>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</si>
  <si>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</si>
  <si>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</si>
  <si>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</si>
  <si>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</si>
  <si>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</si>
  <si>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</si>
  <si>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</si>
  <si>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</si>
  <si>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</si>
  <si>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</si>
  <si>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</si>
  <si>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</si>
  <si>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</si>
  <si>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</si>
  <si>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</si>
  <si>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</si>
  <si>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</si>
  <si>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</si>
  <si>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</si>
  <si>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</si>
  <si>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</si>
  <si>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</si>
  <si>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</si>
  <si>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</si>
  <si>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</si>
  <si>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</si>
  <si>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</si>
  <si>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</si>
  <si>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</si>
  <si>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</si>
  <si>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</si>
  <si>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</si>
  <si>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</si>
  <si>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</si>
  <si>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</si>
  <si>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</si>
  <si>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</si>
  <si>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</si>
  <si>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</si>
  <si>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</si>
  <si>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</si>
  <si>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</si>
  <si>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</si>
  <si>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</si>
  <si>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</si>
  <si>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</si>
  <si>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</si>
  <si>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</si>
  <si>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</si>
  <si>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</si>
  <si>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</si>
  <si>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</si>
  <si>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</si>
  <si>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</si>
  <si>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</si>
  <si>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</si>
  <si>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</si>
  <si>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</si>
  <si>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</si>
  <si>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</si>
  <si>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</si>
  <si>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</si>
  <si>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</si>
  <si>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</si>
  <si>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</si>
  <si>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</si>
  <si>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</si>
  <si>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</si>
  <si>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</si>
  <si>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</si>
  <si>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</si>
  <si>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</si>
  <si>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</si>
  <si>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</si>
  <si>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</si>
  <si>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</si>
  <si>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</si>
  <si>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</si>
  <si>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</si>
  <si>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</si>
  <si>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</si>
  <si>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</si>
  <si>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</si>
  <si>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</si>
  <si>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</si>
  <si>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</si>
  <si>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</si>
  <si>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</si>
  <si>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</si>
  <si>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</si>
  <si>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</si>
  <si>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</si>
  <si>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</si>
  <si>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</si>
  <si>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</si>
  <si>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</si>
  <si>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</si>
  <si>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</si>
  <si>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</si>
  <si>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</si>
  <si>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</si>
  <si>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</si>
  <si>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</si>
  <si>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</si>
  <si>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</si>
  <si>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</si>
  <si>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</si>
  <si>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</si>
  <si>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</si>
  <si>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</si>
  <si>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</si>
  <si>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</si>
  <si>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</si>
  <si>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</si>
  <si>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</si>
  <si>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</si>
  <si>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</si>
  <si>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</si>
  <si>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</si>
  <si>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</si>
  <si>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</si>
  <si>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</si>
  <si>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</si>
  <si>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</si>
  <si>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</si>
  <si>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</si>
  <si>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</si>
  <si>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</si>
  <si>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</si>
  <si>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</si>
  <si>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</si>
  <si>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</si>
  <si>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</si>
  <si>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</si>
  <si>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</si>
  <si>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</si>
  <si>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</si>
  <si>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</si>
  <si>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</si>
  <si>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</si>
  <si>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</si>
  <si>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</si>
  <si>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</si>
  <si>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</si>
  <si>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</si>
  <si>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</si>
  <si>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</si>
  <si>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</si>
  <si>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</si>
  <si>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</si>
  <si>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</si>
  <si>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</si>
  <si>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</si>
  <si>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</si>
  <si>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</si>
  <si>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</si>
  <si>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</si>
  <si>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</si>
  <si>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</si>
  <si>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</si>
  <si>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</si>
  <si>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</si>
  <si>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</si>
  <si>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</si>
  <si>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</si>
  <si>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</si>
  <si>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</si>
  <si>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</si>
  <si>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</si>
  <si>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</si>
  <si>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</si>
  <si>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</si>
  <si>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</si>
  <si>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</si>
  <si>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</si>
  <si>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</si>
  <si>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</si>
  <si>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</si>
  <si>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</si>
  <si>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</si>
  <si>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</si>
  <si>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</si>
  <si>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</si>
  <si>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</si>
  <si>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</si>
  <si>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</si>
  <si>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</si>
  <si>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</si>
  <si>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</si>
  <si>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</si>
  <si>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</si>
  <si>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</si>
  <si>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</si>
  <si>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</si>
  <si>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</si>
  <si>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</si>
  <si>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</si>
  <si>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</si>
  <si>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</si>
  <si>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</si>
  <si>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</si>
  <si>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</si>
  <si>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</si>
  <si>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</si>
  <si>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</si>
  <si>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</si>
  <si>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</si>
  <si>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</si>
  <si>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</si>
  <si>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</si>
  <si>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</si>
  <si>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</si>
  <si>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</si>
  <si>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</si>
  <si>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</si>
  <si>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</si>
  <si>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</si>
  <si>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</si>
  <si>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</si>
  <si>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</si>
  <si>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</si>
  <si>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</si>
  <si>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</si>
  <si>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</si>
  <si>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</si>
  <si>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</si>
  <si>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</si>
  <si>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</si>
  <si>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</si>
  <si>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</si>
  <si>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</si>
  <si>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</si>
  <si>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</si>
  <si>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</si>
  <si>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</si>
  <si>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</si>
  <si>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</si>
  <si>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</si>
  <si>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</si>
  <si>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</si>
  <si>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</si>
  <si>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</si>
  <si>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</si>
  <si>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</si>
  <si>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</si>
  <si>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</si>
  <si>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</si>
  <si>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</si>
  <si>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</si>
  <si>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</si>
  <si>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</si>
  <si>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</si>
  <si>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</si>
  <si>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</si>
  <si>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</si>
  <si>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</si>
  <si>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</si>
  <si>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</si>
  <si>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</si>
  <si>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</si>
  <si>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</si>
  <si>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</si>
  <si>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</si>
  <si>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</si>
  <si>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</si>
  <si>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</si>
  <si>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</si>
  <si>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</si>
  <si>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</si>
  <si>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</si>
  <si>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</si>
  <si>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</si>
  <si>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</si>
  <si>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</si>
  <si>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</si>
  <si>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</si>
  <si>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</si>
  <si>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</si>
  <si>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</si>
  <si>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</si>
  <si>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</si>
  <si>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</si>
  <si>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</si>
  <si>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</si>
  <si>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</si>
  <si>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</si>
  <si>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</si>
  <si>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</si>
  <si>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</si>
  <si>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</si>
  <si>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</si>
  <si>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</si>
  <si>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</si>
  <si>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</si>
  <si>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</si>
  <si>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</si>
  <si>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</si>
  <si>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</si>
  <si>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</si>
  <si>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</si>
  <si>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</si>
  <si>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</si>
  <si>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</si>
  <si>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</si>
  <si>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</si>
  <si>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</si>
  <si>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</si>
  <si>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</si>
  <si>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</si>
  <si>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</si>
  <si>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</si>
  <si>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</si>
  <si>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</si>
  <si>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</si>
  <si>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</si>
  <si>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</si>
  <si>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</si>
  <si>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</si>
  <si>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</si>
  <si>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</si>
  <si>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</si>
  <si>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</si>
  <si>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</si>
  <si>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</si>
  <si>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</si>
  <si>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</si>
  <si>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</si>
  <si>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</si>
  <si>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</si>
  <si>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</si>
  <si>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</si>
  <si>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</si>
  <si>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</si>
  <si>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</si>
  <si>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</si>
  <si>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</si>
  <si>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</si>
  <si>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</si>
  <si>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</si>
  <si>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</si>
  <si>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</si>
  <si>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</si>
  <si>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</si>
  <si>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</si>
  <si>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</si>
  <si>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</si>
  <si>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</si>
  <si>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</si>
  <si>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</si>
  <si>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</si>
  <si>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</si>
  <si>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</si>
  <si>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</si>
  <si>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</si>
  <si>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</si>
  <si>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</si>
  <si>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</si>
  <si>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</si>
  <si>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</si>
  <si>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</si>
  <si>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</si>
  <si>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</si>
  <si>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</si>
  <si>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</si>
  <si>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</si>
  <si>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</si>
  <si>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</si>
  <si>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</si>
  <si>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</si>
  <si>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</si>
  <si>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</si>
  <si>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</si>
  <si>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</si>
  <si>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</si>
  <si>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</si>
  <si>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</si>
  <si>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</si>
  <si>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</si>
  <si>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</si>
  <si>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</si>
  <si>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</si>
  <si>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</si>
  <si>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</si>
  <si>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</si>
  <si>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</si>
  <si>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</si>
  <si>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</si>
  <si>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</si>
  <si>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</si>
  <si>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</si>
  <si>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</si>
  <si>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</si>
  <si>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</si>
  <si>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</si>
  <si>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</si>
  <si>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</si>
  <si>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</si>
  <si>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</si>
  <si>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</si>
  <si>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</si>
  <si>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</si>
  <si>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</si>
  <si>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</si>
  <si>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</si>
  <si>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</si>
  <si>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</si>
  <si>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</si>
  <si>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</si>
  <si>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</si>
  <si>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</si>
  <si>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</si>
  <si>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</si>
  <si>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</si>
  <si>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</si>
  <si>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</si>
  <si>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</si>
  <si>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</si>
  <si>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</si>
  <si>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</si>
  <si>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</si>
  <si>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</si>
  <si>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</si>
  <si>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</si>
  <si>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</si>
  <si>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</si>
  <si>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</si>
  <si>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</si>
  <si>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</si>
  <si>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</si>
  <si>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</si>
  <si>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</si>
  <si>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</si>
  <si>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</si>
  <si>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</si>
  <si>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</si>
  <si>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</si>
  <si>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</si>
  <si>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</si>
  <si>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</si>
  <si>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</si>
  <si>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</si>
  <si>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</si>
  <si>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</si>
  <si>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</si>
  <si>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</si>
  <si>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</si>
  <si>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</si>
  <si>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</si>
  <si>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</si>
  <si>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</si>
  <si>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</si>
  <si>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</si>
  <si>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</si>
  <si>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</si>
  <si>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</si>
  <si>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</si>
  <si>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</si>
  <si>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</si>
  <si>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</si>
  <si>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</si>
  <si>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</si>
  <si>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</si>
  <si>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</si>
  <si>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</si>
  <si>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</si>
  <si>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</si>
  <si>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</si>
  <si>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</si>
  <si>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</si>
  <si>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</si>
  <si>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</si>
  <si>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</si>
  <si>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</si>
  <si>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</si>
  <si>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</si>
  <si>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</si>
  <si>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</si>
  <si>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</si>
  <si>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</si>
  <si>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</si>
  <si>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</si>
  <si>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</si>
  <si>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</si>
  <si>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</si>
  <si>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</si>
  <si>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</si>
  <si>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</si>
  <si>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</si>
  <si>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</si>
  <si>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</si>
  <si>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</si>
  <si>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</si>
  <si>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</si>
  <si>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</si>
  <si>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</si>
  <si>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</si>
  <si>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</si>
  <si>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</si>
  <si>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</si>
  <si>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</si>
  <si>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</si>
  <si>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</si>
  <si>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</si>
  <si>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</si>
  <si>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</si>
  <si>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</si>
  <si>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</si>
  <si>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</si>
  <si>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</si>
  <si>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</si>
  <si>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</si>
  <si>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</si>
  <si>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</si>
  <si>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</si>
  <si>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</si>
  <si>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</si>
  <si>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</si>
  <si>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</si>
  <si>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</si>
  <si>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</si>
  <si>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</si>
  <si>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</si>
  <si>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</si>
  <si>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</si>
  <si>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</si>
  <si>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</si>
  <si>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</si>
  <si>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</si>
  <si>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</si>
  <si>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</si>
  <si>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</si>
  <si>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</si>
  <si>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</si>
  <si>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</si>
  <si>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</si>
  <si>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</si>
  <si>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</si>
  <si>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</si>
  <si>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</si>
  <si>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</si>
  <si>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</si>
  <si>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</si>
  <si>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</si>
  <si>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</si>
  <si>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</si>
  <si>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</si>
  <si>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</si>
  <si>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</si>
  <si>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</si>
  <si>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</si>
  <si>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</si>
  <si>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</si>
  <si>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</si>
  <si>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</si>
  <si>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</si>
  <si>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</si>
  <si>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</si>
  <si>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</si>
  <si>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</si>
  <si>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</si>
  <si>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</si>
  <si>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</si>
  <si>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</si>
  <si>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</si>
  <si>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</si>
  <si>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</si>
  <si>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</si>
  <si>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</si>
  <si>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</si>
  <si>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</si>
  <si>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</si>
  <si>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</si>
  <si>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</si>
  <si>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</si>
  <si>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</si>
  <si>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</si>
  <si>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</si>
  <si>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</si>
  <si>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</si>
  <si>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</si>
  <si>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</si>
  <si>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</si>
  <si>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</si>
  <si>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</si>
  <si>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</si>
  <si>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</si>
  <si>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</si>
  <si>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</si>
  <si>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</si>
  <si>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</si>
  <si>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</si>
  <si>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</si>
  <si>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</si>
  <si>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</si>
  <si>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</si>
  <si>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</si>
  <si>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</si>
  <si>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</si>
  <si>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</si>
  <si>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</si>
  <si>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</si>
  <si>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</si>
  <si>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</si>
  <si>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</si>
  <si>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</si>
  <si>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</si>
  <si>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</si>
  <si>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</si>
  <si>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</si>
  <si>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</si>
  <si>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</si>
  <si>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</si>
  <si>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</si>
  <si>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</si>
  <si>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</si>
  <si>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</si>
  <si>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</si>
  <si>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</si>
  <si>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</si>
  <si>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</si>
  <si>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</si>
  <si>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</si>
  <si>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</si>
  <si>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</si>
  <si>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</si>
  <si>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</si>
  <si>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</si>
  <si>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</si>
  <si>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</si>
  <si>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</si>
  <si>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</si>
  <si>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</si>
  <si>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</si>
  <si>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</si>
  <si>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</si>
  <si>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</si>
  <si>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</si>
  <si>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</si>
  <si>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</si>
  <si>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</si>
  <si>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</si>
  <si>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</si>
  <si>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</si>
  <si>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</si>
  <si>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</si>
  <si>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</si>
  <si>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</si>
  <si>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</si>
  <si>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</si>
  <si>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</si>
  <si>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</si>
  <si>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</si>
  <si>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</si>
  <si>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</si>
  <si>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</si>
  <si>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</si>
  <si>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</si>
  <si>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</si>
  <si>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</si>
  <si>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</si>
  <si>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</si>
  <si>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</si>
  <si>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</si>
  <si>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</si>
  <si>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</si>
  <si>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</si>
  <si>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</si>
  <si>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</si>
  <si>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</si>
  <si>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</si>
  <si>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</si>
  <si>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</si>
  <si>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</si>
  <si>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</si>
  <si>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</si>
  <si>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</si>
  <si>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</si>
  <si>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</si>
  <si>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</si>
  <si>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</si>
  <si>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</si>
  <si>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</si>
  <si>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</si>
  <si>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</si>
  <si>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</si>
  <si>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</si>
  <si>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</si>
  <si>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</si>
  <si>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</si>
  <si>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</si>
  <si>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</si>
  <si>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</si>
  <si>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</si>
  <si>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</si>
  <si>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</si>
  <si>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</si>
  <si>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</si>
  <si>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</si>
  <si>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</si>
  <si>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</si>
  <si>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</si>
  <si>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</si>
  <si>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</si>
  <si>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</si>
  <si>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</si>
  <si>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</si>
  <si>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</si>
  <si>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</si>
  <si>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</si>
  <si>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</si>
  <si>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</si>
  <si>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</si>
  <si>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</si>
  <si>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</si>
  <si>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</si>
  <si>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</si>
  <si>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</si>
  <si>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</si>
  <si>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</si>
  <si>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</si>
  <si>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</si>
  <si>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</si>
  <si>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</si>
  <si>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</si>
  <si>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</si>
  <si>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</si>
  <si>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</si>
  <si>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</si>
  <si>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</si>
  <si>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</si>
  <si>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</si>
  <si>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</si>
  <si>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</si>
  <si>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</si>
  <si>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</si>
  <si>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</si>
  <si>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</si>
  <si>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</si>
  <si>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</si>
  <si>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</si>
  <si>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</si>
  <si>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</si>
  <si>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</si>
  <si>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</si>
  <si>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</si>
  <si>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</si>
  <si>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</si>
  <si>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</si>
  <si>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</si>
  <si>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</si>
  <si>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</si>
  <si>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</si>
  <si>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</si>
  <si>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</si>
  <si>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</si>
  <si>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</si>
  <si>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</si>
  <si>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</si>
  <si>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</si>
  <si>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</si>
  <si>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</si>
  <si>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</si>
  <si>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</si>
  <si>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</si>
  <si>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</si>
  <si>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</si>
  <si>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</si>
  <si>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</si>
  <si>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</si>
  <si>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</si>
  <si>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</si>
  <si>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</si>
  <si>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</si>
  <si>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</si>
  <si>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</si>
  <si>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</si>
  <si>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</si>
  <si>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</si>
  <si>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</si>
  <si>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</si>
  <si>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</si>
  <si>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</si>
  <si>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</si>
  <si>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</si>
  <si>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</si>
  <si>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</si>
  <si>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</si>
  <si>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</si>
  <si>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</si>
  <si>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</si>
  <si>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</si>
  <si>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</si>
  <si>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</si>
  <si>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</si>
  <si>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</si>
  <si>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</si>
  <si>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</si>
  <si>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</si>
  <si>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</si>
  <si>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</si>
  <si>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</si>
  <si>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</si>
  <si>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</si>
  <si>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</si>
  <si>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</si>
  <si>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</si>
  <si>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</si>
  <si>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</si>
  <si>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</si>
  <si>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</si>
  <si>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</si>
  <si>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</si>
  <si>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</si>
  <si>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</si>
  <si>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</si>
  <si>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</si>
  <si>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</si>
  <si>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</si>
  <si>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</si>
  <si>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</si>
  <si>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</si>
  <si>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</si>
  <si>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</si>
  <si>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</si>
  <si>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</si>
  <si>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</si>
  <si>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</si>
  <si>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</si>
  <si>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</si>
  <si>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</si>
  <si>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</si>
  <si>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</si>
  <si>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</si>
  <si>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</si>
  <si>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</si>
  <si>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</si>
  <si>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</si>
  <si>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</si>
  <si>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</si>
  <si>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</si>
  <si>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</si>
  <si>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</si>
  <si>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</si>
  <si>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</si>
  <si>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</si>
  <si>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</si>
  <si>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</si>
  <si>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</si>
  <si>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</si>
  <si>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</si>
  <si>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</si>
  <si>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</si>
  <si>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</si>
  <si>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</si>
  <si>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</si>
  <si>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</si>
  <si>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</si>
  <si>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</si>
  <si>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</si>
  <si>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</si>
  <si>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</si>
  <si>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</si>
  <si>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</si>
  <si>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</si>
  <si>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</si>
  <si>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</si>
  <si>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</si>
  <si>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</si>
  <si>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</si>
  <si>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</si>
  <si>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</si>
  <si>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</si>
  <si>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</si>
  <si>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</si>
  <si>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</si>
  <si>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</si>
  <si>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</si>
  <si>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</si>
  <si>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</si>
  <si>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</si>
  <si>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</si>
  <si>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</si>
  <si>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</si>
  <si>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</si>
  <si>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</si>
  <si>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</si>
  <si>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</si>
  <si>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</si>
  <si>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</si>
  <si>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</si>
  <si>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</si>
  <si>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</si>
  <si>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</si>
  <si>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</si>
  <si>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</si>
  <si>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</si>
  <si>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</si>
  <si>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</si>
  <si>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</si>
  <si>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</si>
  <si>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</si>
  <si>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</si>
  <si>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</si>
  <si>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</si>
  <si>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</si>
  <si>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</si>
  <si>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</si>
  <si>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</si>
  <si>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</si>
  <si>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</si>
  <si>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</si>
  <si>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</si>
  <si>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</si>
  <si>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</si>
  <si>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</si>
  <si>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</si>
  <si>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</si>
  <si>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</si>
  <si>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</si>
  <si>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</si>
  <si>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</si>
  <si>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</si>
  <si>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</si>
  <si>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</si>
  <si>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</si>
  <si>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</si>
  <si>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</si>
  <si>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</si>
  <si>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</si>
  <si>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</si>
  <si>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</si>
  <si>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</si>
  <si>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</si>
  <si>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</si>
  <si>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</si>
  <si>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</si>
  <si>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</si>
  <si>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</si>
  <si>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</si>
  <si>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</si>
  <si>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</si>
  <si>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</si>
  <si>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</si>
  <si>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</si>
  <si>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</si>
  <si>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</si>
  <si>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</si>
  <si>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</si>
  <si>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</si>
  <si>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</si>
  <si>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</si>
  <si>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</si>
  <si>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</si>
  <si>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</si>
  <si>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</si>
  <si>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</si>
  <si>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</si>
  <si>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</si>
  <si>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</si>
  <si>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</si>
  <si>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</si>
  <si>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</si>
  <si>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</si>
  <si>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</si>
  <si>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</si>
  <si>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</si>
  <si>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</si>
  <si>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</si>
  <si>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</si>
  <si>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</si>
  <si>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</si>
  <si>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</si>
  <si>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</si>
  <si>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</si>
  <si>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</si>
  <si>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</si>
  <si>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</si>
  <si>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</si>
  <si>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</si>
  <si>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</si>
  <si>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</si>
  <si>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</si>
  <si>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</si>
  <si>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</si>
  <si>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</si>
  <si>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</si>
  <si>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</si>
  <si>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</si>
  <si>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</si>
  <si>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</si>
  <si>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</si>
  <si>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</si>
  <si>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</si>
  <si>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</si>
  <si>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</si>
  <si>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</si>
  <si>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</si>
  <si>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</si>
  <si>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</si>
  <si>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</si>
  <si>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</si>
  <si>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</si>
  <si>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</si>
  <si>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</si>
  <si>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</si>
  <si>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</si>
  <si>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</si>
  <si>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</si>
  <si>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</si>
  <si>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</si>
  <si>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</si>
  <si>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</si>
  <si>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</si>
  <si>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</si>
  <si>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</si>
  <si>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</si>
  <si>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</si>
  <si>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</si>
  <si>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</si>
  <si>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</si>
  <si>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</si>
  <si>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</si>
  <si>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</si>
  <si>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</si>
  <si>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</si>
  <si>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</si>
  <si>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</si>
  <si>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</si>
  <si>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</si>
  <si>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</si>
  <si>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</si>
  <si>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</si>
  <si>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</si>
  <si>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</si>
  <si>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</si>
  <si>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</si>
  <si>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</si>
  <si>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</si>
  <si>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</si>
  <si>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</si>
  <si>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</si>
  <si>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</si>
  <si>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</si>
  <si>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</si>
  <si>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</si>
  <si>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</si>
  <si>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</si>
  <si>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</si>
  <si>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</si>
  <si>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</si>
  <si>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</si>
  <si>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</si>
  <si>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</si>
  <si>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</si>
  <si>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</si>
  <si>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</si>
  <si>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</si>
  <si>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</si>
  <si>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</si>
  <si>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</si>
  <si>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</si>
  <si>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</si>
  <si>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</si>
  <si>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</si>
  <si>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</si>
  <si>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</si>
  <si>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</si>
  <si>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</si>
  <si>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</si>
  <si>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</si>
  <si>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</si>
  <si>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</si>
  <si>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</si>
  <si>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</si>
  <si>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</si>
  <si>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</si>
  <si>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</si>
  <si>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</si>
  <si>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</si>
  <si>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</si>
  <si>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</si>
  <si>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</si>
  <si>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</si>
  <si>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</si>
  <si>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</si>
  <si>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</si>
  <si>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</si>
  <si>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</si>
  <si>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</si>
  <si>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</si>
  <si>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</si>
  <si>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</si>
  <si>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</si>
  <si>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</si>
  <si>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</si>
  <si>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</si>
  <si>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</si>
  <si>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</si>
  <si>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</si>
  <si>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</si>
  <si>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</si>
  <si>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</si>
  <si>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</si>
  <si>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</si>
  <si>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</si>
  <si>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</si>
  <si>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</si>
  <si>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</si>
  <si>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</si>
  <si>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</si>
  <si>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</si>
  <si>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</si>
  <si>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</si>
  <si>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</si>
  <si>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</si>
  <si>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</si>
  <si>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</si>
  <si>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</si>
  <si>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</si>
  <si>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</si>
  <si>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</si>
  <si>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</si>
  <si>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</si>
  <si>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</si>
  <si>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</si>
  <si>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</si>
  <si>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</si>
  <si>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</si>
  <si>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</si>
  <si>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</si>
  <si>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</si>
  <si>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</si>
  <si>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</si>
  <si>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</si>
  <si>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</si>
  <si>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</si>
  <si>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</si>
  <si>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</si>
  <si>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</si>
  <si>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</si>
  <si>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</si>
  <si>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</si>
  <si>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</si>
  <si>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</si>
  <si>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</si>
  <si>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</si>
  <si>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</si>
  <si>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</si>
  <si>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</si>
  <si>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</si>
  <si>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</si>
  <si>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</si>
  <si>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</si>
  <si>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</si>
  <si>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</si>
  <si>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</si>
  <si>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</si>
  <si>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</si>
  <si>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</si>
  <si>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</si>
  <si>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</si>
  <si>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</si>
  <si>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</si>
  <si>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</si>
  <si>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</si>
  <si>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</si>
  <si>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</si>
  <si>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</si>
  <si>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</si>
  <si>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</si>
  <si>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</si>
  <si>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</si>
  <si>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</si>
  <si>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</si>
  <si>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</si>
  <si>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</si>
  <si>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</si>
  <si>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</si>
  <si>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</si>
  <si>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</si>
  <si>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</si>
  <si>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</si>
  <si>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</si>
  <si>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</si>
  <si>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</si>
  <si>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</si>
  <si>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</si>
  <si>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</si>
  <si>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</si>
  <si>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</si>
  <si>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</si>
  <si>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</si>
  <si>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</si>
  <si>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</si>
  <si>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</si>
  <si>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</si>
  <si>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</si>
  <si>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</si>
  <si>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</si>
  <si>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</si>
  <si>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</si>
  <si>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</si>
  <si>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</si>
  <si>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</si>
  <si>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</si>
  <si>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</si>
  <si>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</si>
  <si>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</si>
  <si>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</si>
  <si>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</si>
  <si>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</si>
  <si>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</si>
  <si>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</si>
  <si>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</si>
  <si>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</si>
  <si>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</si>
  <si>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</si>
  <si>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</si>
  <si>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</si>
  <si>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</si>
  <si>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</si>
  <si>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</si>
  <si>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</si>
  <si>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</si>
  <si>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</si>
  <si>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</si>
  <si>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</si>
  <si>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</si>
  <si>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</si>
  <si>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</si>
  <si>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</si>
  <si>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</si>
  <si>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</si>
  <si>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</si>
  <si>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</si>
  <si>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</si>
  <si>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</si>
  <si>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</si>
  <si>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</si>
  <si>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</si>
  <si>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</si>
  <si>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</si>
  <si>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</si>
  <si>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</si>
  <si>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</si>
  <si>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</si>
  <si>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</si>
  <si>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</si>
  <si>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</si>
  <si>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</si>
  <si>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</si>
  <si>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</si>
  <si>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</si>
  <si>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</si>
  <si>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</si>
  <si>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</si>
  <si>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</si>
  <si>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</si>
  <si>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</si>
  <si>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</si>
  <si>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</si>
  <si>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</si>
  <si>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</si>
  <si>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</si>
  <si>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</si>
  <si>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</si>
  <si>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</si>
  <si>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</si>
  <si>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</si>
  <si>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</si>
  <si>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</si>
  <si>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</si>
  <si>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</si>
  <si>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</si>
  <si>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</si>
  <si>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</si>
  <si>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</si>
  <si>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</si>
  <si>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</si>
  <si>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</si>
  <si>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</si>
  <si>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</si>
  <si>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</si>
  <si>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</si>
  <si>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</si>
  <si>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</si>
  <si>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</si>
  <si>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</si>
  <si>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</si>
  <si>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</si>
  <si>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</si>
  <si>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</si>
  <si>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</si>
  <si>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</si>
  <si>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</si>
  <si>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</si>
  <si>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</si>
  <si>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</si>
  <si>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</si>
  <si>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</si>
  <si>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</si>
  <si>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</si>
  <si>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</si>
  <si>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</si>
  <si>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</si>
  <si>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</si>
  <si>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</si>
  <si>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</si>
  <si>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</si>
  <si>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</si>
  <si>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</si>
  <si>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</si>
  <si>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</si>
  <si>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</si>
  <si>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</si>
  <si>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</si>
  <si>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</si>
  <si>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</si>
  <si>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</si>
  <si>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</si>
  <si>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</si>
  <si>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</si>
  <si>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</si>
  <si>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</si>
  <si>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</si>
  <si>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</si>
  <si>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</si>
  <si>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</si>
  <si>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</si>
  <si>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</si>
  <si>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</si>
  <si>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</si>
  <si>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</si>
  <si>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</si>
  <si>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</si>
  <si>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</si>
  <si>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</si>
  <si>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</si>
  <si>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</si>
  <si>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</si>
  <si>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</si>
  <si>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</si>
  <si>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</si>
  <si>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</si>
  <si>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</si>
  <si>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</si>
  <si>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</si>
  <si>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</si>
  <si>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</si>
  <si>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</si>
  <si>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</si>
  <si>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</si>
  <si>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</si>
  <si>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</si>
  <si>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</si>
  <si>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</si>
  <si>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</si>
  <si>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</si>
  <si>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</si>
  <si>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</si>
  <si>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</si>
  <si>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</si>
  <si>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</si>
  <si>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</si>
  <si>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</si>
  <si>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</si>
  <si>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</si>
  <si>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</si>
  <si>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</si>
  <si>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</si>
  <si>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</si>
  <si>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</si>
  <si>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</si>
  <si>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</si>
  <si>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</si>
  <si>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</si>
  <si>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</si>
  <si>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</si>
  <si>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</si>
  <si>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</si>
  <si>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</si>
  <si>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</si>
  <si>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</si>
  <si>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</si>
  <si>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</si>
  <si>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</si>
  <si>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</si>
  <si>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</si>
  <si>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</si>
  <si>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</si>
  <si>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</si>
  <si>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</si>
  <si>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</si>
  <si>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</si>
  <si>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</si>
  <si>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</si>
  <si>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</si>
  <si>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</si>
  <si>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</si>
  <si>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</si>
  <si>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</si>
  <si>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</si>
  <si>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</si>
  <si>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</si>
  <si>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</si>
  <si>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</si>
  <si>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</si>
  <si>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</si>
  <si>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</si>
  <si>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</si>
  <si>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</si>
  <si>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</si>
  <si>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</si>
  <si>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</si>
  <si>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</si>
  <si>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</si>
  <si>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</si>
  <si>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</si>
  <si>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</si>
  <si>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</si>
  <si>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</si>
  <si>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</si>
  <si>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</si>
  <si>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</si>
  <si>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</si>
  <si>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</si>
  <si>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</si>
  <si>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</si>
  <si>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</si>
  <si>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</si>
  <si>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</si>
  <si>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</si>
  <si>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</si>
  <si>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</si>
  <si>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</si>
  <si>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</si>
  <si>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</si>
  <si>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</si>
  <si>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</si>
  <si>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</si>
  <si>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</si>
  <si>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</si>
  <si>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</si>
  <si>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</si>
  <si>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</si>
  <si>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</si>
  <si>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</si>
  <si>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</si>
  <si>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</si>
  <si>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</si>
  <si>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</si>
  <si>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</si>
  <si>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</si>
  <si>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</si>
  <si>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</si>
  <si>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</si>
  <si>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</si>
  <si>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</si>
  <si>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</si>
  <si>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</si>
  <si>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</si>
  <si>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</si>
  <si>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</si>
  <si>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</si>
  <si>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</si>
  <si>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</si>
  <si>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</si>
  <si>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</si>
  <si>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</si>
  <si>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</si>
  <si>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</si>
  <si>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</si>
  <si>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</si>
  <si>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</si>
  <si>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</si>
  <si>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</si>
  <si>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</si>
  <si>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</si>
  <si>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</si>
  <si>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</si>
  <si>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</si>
  <si>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</si>
  <si>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</si>
  <si>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</si>
  <si>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</si>
  <si>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</si>
  <si>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</si>
  <si>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</si>
  <si>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</si>
  <si>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</si>
  <si>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</si>
  <si>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</si>
  <si>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</si>
  <si>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</si>
  <si>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</si>
  <si>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</si>
  <si>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</si>
  <si>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</si>
  <si>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</si>
  <si>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</si>
  <si>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</si>
  <si>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</si>
  <si>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</si>
  <si>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</si>
  <si>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</si>
  <si>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</si>
  <si>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</si>
  <si>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</si>
  <si>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</si>
  <si>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</si>
  <si>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</si>
  <si>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</si>
  <si>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</si>
  <si>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</si>
  <si>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</si>
  <si>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</si>
  <si>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</si>
  <si>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</si>
  <si>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</si>
  <si>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</si>
  <si>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</si>
  <si>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</si>
  <si>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</si>
  <si>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</si>
  <si>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</si>
  <si>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</si>
  <si>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</si>
  <si>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</si>
  <si>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</si>
  <si>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</si>
  <si>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</si>
  <si>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</si>
  <si>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</si>
  <si>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</si>
  <si>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</si>
  <si>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</si>
  <si>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</si>
  <si>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</si>
  <si>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</si>
  <si>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</si>
  <si>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</si>
  <si>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</si>
  <si>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</si>
  <si>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</si>
  <si>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</si>
  <si>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</si>
  <si>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</si>
  <si>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</si>
  <si>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</si>
  <si>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</si>
  <si>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</si>
  <si>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</si>
  <si>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</si>
  <si>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</si>
  <si>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</si>
  <si>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</si>
  <si>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</si>
  <si>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</si>
  <si>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</si>
  <si>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</si>
  <si>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</si>
  <si>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</si>
  <si>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</si>
  <si>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</si>
  <si>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</si>
  <si>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</si>
  <si>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</si>
  <si>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</si>
  <si>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</si>
  <si>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</si>
  <si>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</si>
  <si>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</si>
  <si>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</si>
  <si>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</si>
  <si>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</si>
  <si>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</si>
  <si>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</si>
  <si>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</si>
  <si>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</si>
  <si>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</si>
  <si>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</si>
  <si>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</si>
  <si>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</si>
  <si>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</si>
  <si>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</si>
  <si>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</si>
  <si>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</si>
  <si>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</si>
  <si>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</si>
  <si>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</si>
  <si>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</si>
  <si>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</si>
  <si>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</si>
  <si>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</si>
  <si>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</si>
  <si>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</si>
  <si>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</si>
  <si>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</si>
  <si>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</si>
  <si>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</si>
  <si>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</si>
  <si>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</si>
  <si>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</si>
  <si>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</si>
  <si>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</si>
  <si>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</si>
  <si>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</si>
  <si>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</si>
  <si>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</si>
  <si>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</si>
  <si>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</si>
  <si>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</si>
  <si>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</si>
  <si>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</si>
  <si>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</si>
  <si>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</si>
  <si>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</si>
  <si>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</si>
  <si>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</si>
  <si>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</si>
  <si>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</si>
  <si>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</si>
  <si>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</si>
  <si>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</si>
  <si>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</si>
  <si>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</si>
  <si>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</si>
  <si>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</si>
  <si>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</si>
  <si>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</si>
  <si>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</si>
  <si>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</si>
  <si>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</si>
  <si>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</si>
  <si>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</si>
  <si>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</si>
  <si>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</si>
  <si>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</si>
  <si>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</si>
  <si>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</si>
  <si>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</si>
  <si>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</si>
  <si>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</si>
  <si>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</si>
  <si>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</si>
  <si>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</si>
  <si>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</si>
  <si>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</si>
  <si>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</si>
  <si>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</si>
  <si>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</si>
  <si>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</si>
  <si>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</si>
  <si>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</si>
  <si>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</si>
  <si>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</si>
  <si>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</si>
  <si>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</si>
  <si>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</si>
  <si>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</si>
  <si>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</si>
  <si>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</si>
  <si>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</si>
  <si>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</si>
  <si>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</si>
  <si>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</si>
  <si>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</si>
  <si>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</si>
  <si>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</si>
  <si>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</si>
  <si>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</si>
  <si>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</si>
  <si>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</si>
  <si>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</si>
  <si>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</si>
  <si>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</si>
  <si>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</si>
  <si>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</si>
  <si>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</si>
  <si>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</si>
  <si>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</si>
  <si>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</si>
  <si>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</si>
  <si>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</si>
  <si>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</si>
  <si>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</si>
  <si>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</si>
  <si>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</si>
  <si>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</si>
  <si>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</si>
  <si>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</si>
  <si>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</si>
  <si>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</si>
  <si>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</si>
  <si>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</si>
  <si>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</si>
  <si>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</si>
  <si>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</si>
  <si>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</si>
  <si>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</si>
  <si>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</si>
  <si>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</si>
  <si>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</si>
  <si>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</si>
  <si>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</si>
  <si>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</si>
  <si>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</si>
  <si>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</si>
  <si>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</si>
  <si>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</si>
  <si>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</si>
  <si>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</si>
  <si>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</si>
  <si>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</si>
  <si>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</si>
  <si>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</si>
  <si>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</si>
  <si>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</si>
  <si>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</si>
  <si>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</si>
  <si>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</si>
  <si>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</si>
  <si>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</si>
  <si>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</si>
  <si>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</si>
  <si>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</si>
  <si>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</si>
  <si>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</si>
  <si>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</si>
  <si>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</si>
  <si>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</si>
  <si>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</si>
  <si>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</si>
  <si>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</si>
  <si>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</si>
  <si>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</si>
  <si>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</si>
  <si>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</si>
  <si>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</si>
  <si>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</si>
  <si>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</si>
  <si>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</si>
  <si>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</si>
  <si>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</si>
  <si>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</si>
  <si>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</si>
  <si>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</si>
  <si>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</si>
  <si>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</si>
  <si>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</si>
  <si>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</si>
  <si>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</si>
  <si>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</si>
  <si>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</si>
  <si>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</si>
  <si>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</si>
  <si>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</si>
  <si>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</si>
  <si>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</si>
  <si>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</si>
  <si>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</si>
  <si>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</si>
  <si>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</si>
  <si>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</si>
  <si>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</si>
  <si>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</si>
  <si>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</si>
  <si>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</si>
  <si>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</si>
  <si>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</si>
  <si>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</si>
  <si>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</si>
  <si>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</si>
  <si>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</si>
  <si>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</si>
  <si>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</si>
  <si>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</si>
  <si>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</si>
  <si>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</si>
  <si>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</si>
  <si>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</si>
  <si>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</si>
  <si>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</si>
  <si>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</si>
  <si>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</si>
  <si>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</si>
  <si>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</si>
  <si>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</si>
  <si>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</si>
  <si>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</si>
  <si>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</si>
  <si>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</si>
  <si>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</si>
  <si>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</si>
  <si>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</si>
  <si>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</si>
  <si>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</si>
  <si>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</si>
  <si>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</si>
  <si>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</si>
  <si>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</si>
  <si>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</si>
  <si>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</si>
  <si>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</si>
  <si>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</si>
  <si>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</si>
  <si>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</si>
  <si>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</si>
  <si>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</si>
  <si>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</si>
  <si>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</si>
  <si>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</si>
  <si>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</si>
  <si>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</si>
  <si>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</si>
  <si>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</si>
  <si>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</si>
  <si>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</si>
  <si>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</si>
  <si>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</si>
  <si>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</si>
  <si>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</si>
  <si>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</si>
  <si>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</si>
  <si>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</si>
  <si>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</si>
  <si>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</si>
  <si>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</si>
  <si>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</si>
  <si>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</si>
  <si>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</si>
  <si>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</si>
  <si>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</si>
  <si>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</si>
  <si>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</si>
  <si>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</si>
  <si>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</si>
  <si>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</si>
  <si>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</si>
  <si>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</si>
  <si>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</si>
  <si>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</si>
  <si>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</si>
  <si>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</si>
  <si>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</si>
  <si>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</si>
  <si>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</si>
  <si>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</si>
  <si>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</si>
  <si>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</si>
  <si>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</si>
  <si>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</si>
  <si>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</si>
  <si>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</si>
  <si>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</si>
  <si>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</si>
  <si>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</si>
  <si>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</si>
  <si>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</si>
  <si>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</si>
  <si>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</si>
  <si>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</si>
  <si>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</si>
  <si>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</si>
  <si>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</si>
  <si>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</si>
  <si>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</si>
  <si>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</si>
  <si>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</si>
  <si>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</si>
  <si>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</si>
  <si>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</si>
  <si>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</si>
  <si>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</si>
  <si>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</si>
  <si>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</si>
  <si>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</si>
  <si>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</si>
  <si>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</si>
  <si>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</si>
  <si>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</si>
  <si>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</si>
  <si>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</si>
  <si>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</si>
  <si>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</si>
  <si>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</si>
  <si>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</si>
  <si>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</si>
  <si>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</si>
  <si>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</si>
  <si>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</si>
  <si>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</si>
  <si>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</si>
  <si>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</si>
  <si>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</si>
  <si>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</si>
  <si>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</si>
  <si>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</si>
  <si>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</si>
  <si>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</si>
  <si>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</si>
  <si>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</si>
  <si>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</si>
  <si>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</si>
  <si>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</si>
  <si>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</si>
  <si>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</si>
  <si>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</si>
  <si>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</si>
  <si>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</si>
  <si>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</si>
  <si>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</si>
  <si>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</si>
  <si>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</si>
  <si>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</si>
  <si>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</si>
  <si>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</si>
  <si>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</si>
  <si>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</si>
  <si>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</si>
  <si>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</si>
  <si>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</si>
  <si>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</si>
  <si>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</si>
  <si>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</si>
  <si>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</si>
  <si>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</si>
  <si>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</si>
  <si>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</si>
  <si>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</si>
  <si>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</si>
  <si>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</si>
  <si>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</si>
  <si>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</si>
  <si>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</si>
  <si>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</si>
  <si>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</si>
  <si>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</si>
  <si>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</si>
  <si>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</si>
  <si>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</si>
  <si>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</si>
  <si>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</si>
  <si>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</si>
  <si>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</si>
  <si>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</si>
  <si>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</si>
  <si>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</si>
  <si>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</si>
  <si>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</si>
  <si>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</si>
  <si>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</si>
  <si>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</si>
  <si>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</si>
  <si>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</si>
  <si>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</si>
  <si>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</si>
  <si>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</si>
  <si>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</si>
  <si>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</si>
  <si>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</si>
  <si>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</si>
  <si>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</si>
  <si>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</si>
  <si>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</si>
  <si>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</si>
  <si>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</si>
  <si>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</si>
  <si>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</si>
  <si>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</si>
  <si>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</si>
  <si>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</si>
  <si>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</si>
  <si>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</si>
  <si>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</si>
  <si>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</si>
  <si>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</si>
  <si>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</si>
  <si>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</si>
  <si>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</si>
  <si>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</si>
  <si>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</si>
  <si>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</si>
  <si>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</si>
  <si>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</si>
  <si>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</si>
  <si>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</si>
  <si>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</si>
  <si>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</si>
  <si>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</si>
  <si>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</si>
  <si>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</si>
  <si>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</si>
  <si>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</si>
  <si>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</si>
  <si>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</si>
  <si>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</si>
  <si>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</si>
  <si>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</si>
  <si>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</si>
  <si>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</si>
  <si>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</si>
  <si>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</si>
  <si>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</si>
  <si>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</si>
  <si>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</si>
  <si>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</si>
  <si>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</si>
  <si>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</si>
  <si>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</si>
  <si>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</si>
  <si>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</si>
  <si>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</si>
  <si>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</si>
  <si>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</si>
  <si>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</si>
  <si>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</si>
  <si>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</si>
  <si>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</si>
  <si>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</si>
  <si>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</si>
  <si>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</si>
  <si>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</si>
  <si>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</si>
  <si>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</si>
  <si>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</si>
  <si>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</si>
  <si>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</si>
  <si>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</si>
  <si>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</si>
  <si>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</si>
  <si>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</si>
  <si>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</si>
  <si>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</si>
  <si>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</si>
  <si>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</si>
  <si>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</si>
  <si>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</si>
  <si>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</si>
  <si>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</si>
  <si>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</si>
  <si>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</si>
  <si>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</si>
  <si>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</si>
  <si>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</si>
  <si>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</si>
  <si>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</si>
  <si>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</si>
  <si>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</si>
  <si>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</si>
  <si>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</si>
  <si>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</si>
  <si>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</si>
  <si>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</si>
  <si>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</si>
  <si>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</si>
  <si>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</si>
  <si>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</si>
  <si>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</si>
  <si>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</si>
  <si>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</si>
  <si>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</si>
  <si>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</si>
  <si>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</si>
  <si>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</si>
  <si>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</si>
  <si>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</si>
  <si>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</si>
  <si>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</si>
  <si>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</si>
  <si>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</si>
  <si>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</si>
  <si>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</si>
  <si>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</si>
  <si>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</si>
  <si>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</si>
  <si>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</si>
  <si>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</si>
  <si>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</si>
  <si>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</si>
  <si>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</si>
  <si>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</si>
  <si>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</si>
  <si>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</si>
  <si>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</si>
  <si>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</si>
  <si>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</si>
  <si>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</si>
  <si>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</si>
  <si>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</si>
  <si>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</si>
  <si>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</si>
  <si>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</si>
  <si>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</si>
  <si>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</si>
  <si>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</si>
  <si>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</si>
  <si>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</si>
  <si>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</si>
  <si>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</si>
  <si>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</si>
  <si>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</si>
  <si>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</si>
  <si>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</si>
  <si>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</si>
  <si>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</si>
  <si>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</si>
  <si>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</si>
  <si>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</si>
  <si>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</si>
  <si>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</si>
  <si>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</si>
  <si>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</si>
  <si>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</si>
  <si>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</si>
  <si>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</si>
  <si>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</si>
  <si>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</si>
  <si>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</si>
  <si>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</si>
  <si>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</si>
  <si>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</si>
  <si>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</si>
  <si>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</si>
  <si>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</si>
  <si>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</si>
  <si>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</si>
  <si>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</si>
  <si>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</si>
  <si>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</si>
  <si>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</si>
  <si>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</si>
  <si>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</si>
  <si>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</si>
  <si>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</si>
  <si>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</si>
  <si>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</si>
  <si>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</si>
  <si>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</si>
  <si>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</si>
  <si>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</si>
  <si>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</si>
  <si>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</si>
  <si>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</si>
  <si>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</si>
  <si>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</si>
  <si>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</si>
  <si>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</si>
  <si>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</si>
  <si>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</si>
  <si>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</si>
  <si>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</si>
  <si>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</si>
  <si>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</si>
  <si>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</si>
  <si>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</si>
  <si>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</si>
  <si>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</si>
  <si>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</si>
  <si>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</si>
  <si>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</si>
  <si>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</si>
  <si>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</si>
  <si>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</si>
  <si>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</si>
  <si>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</si>
  <si>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</si>
  <si>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</si>
  <si>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</si>
  <si>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</si>
  <si>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</si>
  <si>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</si>
  <si>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</si>
  <si>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</si>
  <si>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</si>
  <si>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</si>
  <si>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</si>
  <si>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</si>
  <si>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</si>
  <si>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</si>
  <si>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</si>
  <si>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</si>
  <si>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</si>
  <si>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</si>
  <si>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</si>
  <si>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</si>
  <si>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</si>
  <si>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</si>
  <si>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</si>
  <si>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</si>
  <si>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</si>
  <si>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</si>
  <si>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</si>
  <si>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</si>
  <si>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</si>
  <si>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</si>
  <si>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</si>
  <si>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</si>
  <si>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</si>
  <si>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</si>
  <si>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</si>
  <si>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</si>
  <si>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</si>
  <si>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</si>
  <si>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</si>
  <si>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</si>
  <si>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</si>
  <si>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</si>
  <si>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</si>
  <si>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</si>
  <si>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</si>
  <si>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</si>
  <si>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</si>
  <si>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</si>
  <si>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</si>
  <si>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</si>
  <si>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</si>
  <si>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</si>
  <si>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</si>
  <si>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</si>
  <si>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</si>
  <si>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</si>
  <si>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</si>
  <si>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</si>
  <si>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</si>
  <si>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</si>
  <si>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</si>
  <si>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</si>
  <si>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</si>
  <si>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</si>
  <si>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</si>
  <si>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</si>
  <si>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</si>
  <si>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</si>
  <si>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</si>
  <si>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</si>
  <si>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</si>
  <si>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</si>
  <si>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</si>
  <si>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</si>
  <si>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</si>
  <si>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</si>
  <si>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</si>
  <si>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</si>
  <si>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</si>
  <si>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</si>
  <si>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</si>
  <si>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</si>
  <si>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</si>
  <si>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</si>
  <si>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</si>
  <si>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</si>
  <si>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</si>
  <si>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</si>
  <si>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</si>
  <si>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</si>
  <si>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</si>
  <si>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</si>
  <si>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</si>
  <si>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</si>
  <si>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</si>
  <si>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</si>
  <si>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</si>
  <si>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</si>
  <si>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</si>
  <si>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</si>
  <si>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</si>
  <si>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</si>
  <si>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</si>
  <si>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</si>
  <si>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</si>
  <si>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</si>
  <si>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</si>
  <si>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</si>
  <si>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</si>
  <si>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</si>
  <si>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</si>
  <si>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</si>
  <si>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</si>
  <si>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</si>
  <si>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</si>
  <si>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</si>
  <si>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</si>
  <si>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</si>
  <si>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</si>
  <si>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</si>
  <si>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</si>
  <si>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</si>
  <si>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</si>
  <si>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</si>
  <si>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</si>
  <si>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</si>
  <si>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</si>
  <si>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</si>
  <si>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</si>
  <si>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</si>
  <si>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</si>
  <si>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</si>
  <si>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</si>
  <si>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</si>
  <si>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</si>
  <si>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</si>
  <si>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</si>
  <si>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</si>
  <si>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</si>
  <si>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</si>
  <si>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</si>
  <si>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</si>
  <si>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</si>
  <si>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</si>
  <si>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</si>
  <si>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</si>
  <si>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</si>
  <si>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</si>
  <si>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</si>
  <si>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</si>
  <si>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</si>
  <si>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</si>
  <si>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</si>
  <si>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</si>
  <si>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</si>
  <si>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</si>
  <si>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</si>
  <si>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</si>
  <si>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</si>
  <si>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</si>
  <si>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</si>
  <si>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</si>
  <si>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</si>
  <si>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</si>
  <si>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</si>
  <si>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</si>
  <si>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</si>
  <si>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</si>
  <si>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</si>
  <si>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</si>
  <si>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</si>
  <si>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</si>
  <si>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</si>
  <si>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</si>
  <si>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</si>
  <si>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</si>
  <si>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</si>
  <si>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</si>
  <si>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</si>
  <si>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</si>
  <si>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</si>
  <si>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</si>
  <si>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</si>
  <si>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</si>
  <si>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</si>
  <si>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</si>
  <si>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</si>
  <si>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</si>
  <si>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</si>
  <si>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</si>
  <si>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</si>
  <si>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</si>
  <si>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</si>
  <si>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</si>
  <si>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</si>
  <si>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</si>
  <si>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</si>
  <si>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</si>
  <si>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</si>
  <si>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</si>
  <si>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</si>
  <si>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</si>
  <si>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</si>
  <si>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</si>
  <si>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</si>
  <si>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</si>
  <si>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</si>
  <si>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</si>
  <si>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</si>
  <si>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</si>
  <si>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</si>
  <si>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</si>
  <si>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</si>
  <si>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</si>
  <si>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</si>
  <si>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</si>
  <si>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</si>
  <si>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</si>
  <si>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</si>
  <si>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</si>
  <si>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</si>
  <si>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</si>
  <si>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</si>
  <si>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</si>
  <si>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</si>
  <si>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</si>
  <si>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</si>
  <si>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</si>
  <si>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</si>
  <si>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</si>
  <si>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</si>
  <si>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</si>
  <si>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</si>
  <si>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</si>
  <si>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</si>
  <si>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</si>
  <si>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</si>
  <si>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</si>
  <si>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</si>
  <si>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</si>
  <si>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</si>
  <si>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</si>
  <si>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</si>
  <si>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</si>
  <si>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</si>
  <si>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</si>
  <si>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</si>
  <si>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</si>
  <si>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</si>
  <si>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</si>
  <si>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</si>
  <si>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</si>
  <si>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</si>
  <si>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</si>
  <si>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</si>
  <si>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</si>
  <si>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</si>
  <si>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</si>
  <si>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</si>
  <si>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</si>
  <si>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</si>
  <si>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</si>
  <si>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</si>
  <si>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</si>
  <si>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</si>
  <si>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</si>
  <si>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</si>
  <si>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</si>
  <si>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</si>
  <si>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</si>
  <si>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</si>
  <si>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</si>
  <si>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</si>
  <si>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</si>
  <si>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</si>
  <si>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</si>
  <si>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</si>
  <si>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</si>
  <si>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</si>
  <si>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</si>
  <si>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</si>
  <si>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</si>
  <si>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</si>
  <si>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</si>
  <si>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</si>
  <si>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</si>
  <si>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</si>
  <si>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</si>
  <si>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</si>
  <si>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</si>
  <si>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</si>
  <si>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</si>
  <si>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</si>
  <si>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</si>
  <si>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</si>
  <si>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</si>
  <si>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</si>
  <si>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</si>
  <si>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</si>
  <si>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</si>
  <si>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</si>
  <si>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</si>
  <si>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</si>
  <si>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</si>
  <si>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</si>
  <si>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</si>
  <si>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</si>
  <si>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</si>
  <si>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</si>
  <si>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</si>
  <si>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</si>
  <si>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</si>
  <si>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</si>
  <si>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</si>
  <si>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</si>
  <si>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</si>
  <si>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</si>
  <si>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</si>
  <si>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</si>
  <si>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</si>
  <si>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</si>
  <si>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</si>
  <si>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</si>
  <si>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</si>
  <si>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</si>
  <si>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</si>
  <si>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</si>
  <si>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</si>
  <si>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</si>
  <si>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</si>
  <si>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</si>
  <si>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</si>
  <si>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</si>
  <si>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</si>
  <si>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</si>
  <si>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</si>
  <si>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</si>
  <si>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</si>
  <si>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</si>
  <si>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</si>
  <si>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</si>
  <si>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</si>
  <si>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</si>
  <si>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</si>
  <si>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</si>
  <si>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</si>
  <si>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</si>
  <si>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</si>
  <si>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</si>
  <si>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</si>
  <si>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</si>
  <si>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</si>
  <si>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</si>
  <si>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</si>
  <si>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</si>
  <si>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</si>
  <si>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</si>
  <si>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</si>
  <si>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</si>
  <si>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</si>
  <si>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</si>
  <si>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</si>
  <si>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</si>
  <si>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</si>
  <si>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</si>
  <si>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</si>
  <si>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</si>
  <si>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</si>
  <si>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</si>
  <si>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</si>
  <si>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</si>
  <si>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</si>
  <si>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</si>
  <si>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</si>
  <si>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</si>
  <si>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</si>
  <si>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</si>
  <si>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</si>
  <si>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</si>
  <si>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</si>
  <si>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</si>
  <si>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</si>
  <si>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</si>
  <si>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</si>
  <si>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</si>
  <si>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</si>
  <si>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</si>
  <si>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</si>
  <si>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</si>
  <si>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</si>
  <si>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</si>
  <si>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</si>
  <si>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</si>
  <si>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</si>
  <si>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</si>
  <si>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</si>
  <si>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</si>
  <si>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</si>
  <si>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</si>
  <si>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</si>
  <si>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</si>
  <si>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</si>
  <si>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</si>
  <si>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</si>
  <si>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</si>
  <si>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</si>
  <si>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</si>
  <si>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</si>
  <si>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</si>
  <si>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</si>
  <si>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</si>
  <si>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</si>
  <si>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</si>
  <si>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</si>
  <si>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</si>
  <si>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</si>
  <si>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</si>
  <si>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</si>
  <si>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</si>
  <si>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</si>
  <si>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</si>
  <si>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</si>
  <si>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</si>
  <si>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</si>
  <si>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</si>
  <si>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</si>
  <si>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</si>
  <si>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</si>
  <si>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</si>
  <si>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</si>
  <si>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</si>
  <si>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</si>
  <si>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</si>
  <si>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</si>
  <si>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</si>
  <si>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</si>
  <si>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</si>
  <si>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</si>
  <si>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</si>
  <si>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</si>
  <si>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</si>
  <si>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</si>
  <si>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</si>
  <si>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</si>
  <si>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</si>
  <si>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</si>
  <si>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</si>
  <si>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</si>
  <si>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</si>
  <si>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</si>
  <si>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</si>
  <si>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</si>
  <si>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</si>
  <si>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</si>
  <si>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</si>
  <si>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</si>
  <si>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</si>
  <si>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</si>
  <si>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</si>
  <si>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</si>
  <si>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</si>
  <si>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</si>
  <si>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</si>
  <si>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</si>
  <si>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</si>
  <si>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</si>
  <si>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</si>
  <si>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</si>
  <si>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</si>
  <si>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</si>
  <si>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</si>
  <si>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</si>
  <si>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</si>
  <si>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</si>
  <si>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</si>
  <si>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</si>
  <si>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</si>
  <si>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</si>
  <si>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</si>
  <si>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</si>
  <si>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</si>
  <si>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</si>
  <si>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</si>
  <si>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</si>
  <si>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</si>
  <si>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</si>
  <si>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</si>
  <si>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</si>
  <si>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</si>
  <si>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</si>
  <si>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</si>
  <si>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</si>
  <si>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</si>
  <si>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</si>
  <si>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</si>
  <si>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</si>
  <si>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</si>
  <si>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</si>
  <si>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</si>
  <si>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</si>
  <si>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</si>
  <si>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</si>
  <si>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</si>
  <si>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</si>
  <si>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</si>
  <si>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</si>
  <si>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</si>
  <si>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</si>
  <si>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</si>
  <si>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</si>
  <si>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</si>
  <si>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</si>
  <si>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</si>
  <si>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</si>
  <si>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</si>
  <si>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</si>
  <si>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</si>
  <si>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</si>
  <si>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</si>
  <si>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</si>
  <si>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</si>
  <si>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</si>
  <si>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</si>
  <si>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</si>
  <si>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</si>
  <si>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</si>
  <si>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</si>
  <si>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</si>
  <si>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</si>
  <si>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</si>
  <si>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</si>
  <si>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</si>
  <si>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</si>
  <si>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</si>
  <si>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</si>
  <si>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</si>
  <si>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</si>
  <si>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</si>
  <si>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</si>
  <si>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</si>
  <si>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</si>
  <si>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</si>
  <si>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</si>
  <si>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</si>
  <si>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</si>
  <si>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</si>
  <si>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</si>
  <si>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</si>
  <si>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</si>
  <si>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</si>
  <si>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</si>
  <si>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</si>
  <si>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</si>
  <si>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</si>
  <si>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</si>
  <si>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</si>
  <si>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</si>
  <si>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</si>
  <si>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</si>
  <si>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</si>
  <si>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</si>
  <si>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</si>
  <si>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</si>
  <si>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</si>
  <si>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</si>
  <si>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</si>
  <si>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</si>
  <si>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</si>
  <si>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</si>
  <si>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</si>
  <si>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</si>
  <si>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</si>
  <si>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</si>
  <si>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</si>
  <si>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</si>
  <si>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</si>
  <si>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</si>
  <si>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</si>
  <si>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</si>
  <si>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</si>
  <si>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</si>
  <si>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</si>
  <si>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</si>
  <si>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</si>
  <si>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</si>
  <si>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</si>
  <si>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</si>
  <si>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</si>
  <si>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</si>
  <si>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</si>
  <si>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</si>
  <si>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</si>
  <si>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</si>
  <si>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</si>
  <si>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</si>
  <si>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</si>
  <si>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</si>
  <si>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</si>
  <si>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</si>
  <si>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</si>
  <si>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</si>
  <si>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</si>
  <si>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</si>
  <si>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</si>
  <si>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</si>
  <si>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</si>
  <si>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</si>
  <si>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</si>
  <si>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</si>
  <si>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</si>
  <si>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</si>
  <si>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</si>
  <si>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</si>
  <si>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</si>
  <si>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</si>
  <si>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</si>
  <si>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</si>
  <si>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</si>
  <si>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</si>
  <si>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</si>
  <si>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</si>
  <si>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</si>
  <si>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</si>
  <si>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</si>
  <si>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</si>
  <si>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</si>
  <si>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</si>
  <si>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</si>
  <si>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</si>
  <si>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</si>
  <si>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</si>
  <si>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</si>
  <si>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</si>
  <si>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</si>
  <si>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</si>
  <si>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</si>
  <si>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</si>
  <si>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</si>
  <si>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</si>
  <si>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</si>
  <si>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</si>
  <si>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</si>
  <si>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</si>
  <si>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</si>
  <si>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</si>
  <si>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</si>
  <si>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</si>
  <si>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</si>
  <si>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</si>
  <si>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</si>
  <si>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</si>
  <si>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</si>
  <si>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</si>
  <si>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</si>
  <si>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</si>
  <si>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</si>
  <si>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</si>
  <si>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</si>
  <si>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</si>
  <si>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</si>
  <si>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</si>
  <si>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</si>
  <si>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</si>
  <si>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</si>
  <si>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</si>
  <si>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</si>
  <si>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</si>
  <si>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</si>
  <si>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</si>
  <si>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</si>
  <si>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</si>
  <si>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</si>
  <si>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</si>
  <si>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</si>
  <si>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</si>
  <si>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</si>
  <si>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</si>
  <si>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</si>
  <si>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</si>
  <si>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</si>
  <si>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</si>
  <si>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</si>
  <si>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</si>
  <si>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</si>
  <si>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</si>
  <si>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</si>
  <si>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</si>
  <si>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</si>
  <si>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</si>
  <si>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</si>
  <si>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</si>
  <si>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</si>
  <si>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</si>
  <si>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</si>
  <si>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</si>
  <si>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</si>
  <si>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</si>
  <si>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</si>
  <si>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</si>
  <si>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</si>
  <si>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</si>
  <si>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</si>
  <si>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</si>
  <si>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</si>
  <si>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</si>
  <si>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</si>
  <si>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</si>
  <si>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</si>
  <si>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</si>
  <si>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</si>
  <si>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</si>
  <si>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</si>
  <si>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</si>
  <si>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</si>
  <si>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</si>
  <si>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</si>
  <si>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</si>
  <si>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</si>
  <si>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</si>
  <si>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</si>
  <si>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</si>
  <si>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</si>
  <si>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</si>
  <si>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</si>
  <si>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</si>
  <si>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</si>
  <si>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</si>
  <si>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</si>
  <si>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</si>
  <si>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</si>
  <si>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</si>
  <si>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</si>
  <si>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</si>
  <si>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</si>
  <si>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</si>
  <si>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</si>
  <si>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</si>
  <si>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</si>
  <si>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</si>
  <si>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</si>
  <si>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</si>
  <si>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</si>
  <si>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</si>
  <si>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</si>
  <si>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</si>
  <si>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</si>
  <si>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</si>
  <si>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</si>
  <si>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</si>
  <si>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</si>
  <si>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</si>
  <si>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</si>
  <si>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</si>
  <si>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</si>
  <si>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</si>
  <si>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</si>
  <si>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</si>
  <si>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</si>
  <si>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</si>
  <si>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</si>
  <si>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</si>
  <si>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</si>
  <si>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</si>
  <si>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</si>
  <si>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</si>
  <si>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</si>
  <si>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</si>
  <si>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</si>
  <si>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</si>
  <si>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</si>
  <si>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</si>
  <si>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</si>
  <si>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</si>
  <si>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</si>
  <si>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</si>
  <si>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</si>
  <si>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</si>
  <si>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</si>
  <si>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</si>
  <si>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</si>
  <si>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</si>
  <si>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</si>
  <si>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</si>
  <si>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</si>
  <si>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</si>
  <si>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</si>
  <si>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</si>
  <si>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</si>
  <si>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</si>
  <si>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</si>
  <si>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</si>
  <si>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</si>
  <si>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</si>
  <si>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</si>
  <si>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</si>
  <si>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</si>
  <si>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</si>
  <si>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</si>
  <si>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</si>
  <si>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</si>
  <si>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</si>
  <si>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</si>
  <si>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</si>
  <si>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</si>
  <si>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</si>
  <si>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</si>
  <si>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</si>
  <si>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</si>
  <si>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</si>
  <si>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</si>
  <si>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</si>
  <si>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</si>
  <si>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</si>
  <si>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</si>
  <si>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</si>
  <si>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</si>
  <si>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</si>
  <si>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</si>
  <si>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</si>
  <si>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</si>
  <si>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</si>
  <si>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</si>
  <si>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</si>
  <si>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</si>
  <si>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</si>
  <si>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</si>
  <si>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</si>
  <si>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</si>
  <si>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</si>
  <si>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</si>
  <si>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</si>
  <si>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</si>
  <si>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</si>
  <si>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</si>
  <si>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</si>
  <si>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</si>
  <si>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</si>
  <si>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</si>
  <si>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</si>
  <si>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</si>
  <si>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</si>
  <si>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</si>
  <si>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</si>
  <si>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</si>
  <si>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</si>
  <si>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</si>
  <si>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</si>
  <si>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</si>
  <si>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</si>
  <si>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</si>
  <si>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</si>
  <si>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</si>
  <si>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</si>
  <si>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</si>
  <si>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</si>
  <si>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</si>
  <si>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</si>
  <si>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</si>
  <si>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</si>
  <si>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</si>
  <si>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</si>
  <si>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</si>
  <si>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</si>
  <si>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</si>
  <si>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</si>
  <si>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</si>
  <si>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</si>
  <si>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</si>
  <si>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</si>
  <si>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</si>
  <si>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</si>
  <si>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</si>
  <si>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</si>
  <si>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</si>
  <si>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</si>
  <si>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</si>
  <si>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</si>
  <si>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</si>
  <si>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</si>
  <si>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</si>
  <si>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</si>
  <si>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</si>
  <si>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</si>
  <si>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</si>
  <si>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</si>
  <si>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</si>
  <si>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</si>
  <si>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</si>
  <si>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</si>
  <si>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</si>
  <si>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</si>
  <si>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</si>
  <si>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</si>
  <si>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</si>
  <si>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</si>
  <si>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</si>
  <si>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</si>
  <si>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</si>
  <si>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</si>
  <si>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</si>
  <si>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</si>
  <si>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</si>
  <si>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</si>
  <si>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</si>
  <si>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</si>
  <si>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</si>
  <si>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</si>
  <si>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</si>
  <si>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</si>
  <si>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</si>
  <si>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</si>
  <si>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</si>
  <si>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</si>
  <si>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</si>
  <si>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</si>
  <si>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</si>
  <si>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</si>
  <si>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</si>
  <si>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</si>
  <si>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</si>
  <si>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</si>
  <si>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</si>
  <si>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</si>
  <si>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</si>
  <si>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</si>
  <si>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</si>
  <si>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</si>
  <si>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</si>
  <si>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</si>
  <si>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</si>
  <si>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</si>
  <si>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</si>
  <si>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</si>
  <si>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</si>
  <si>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</si>
  <si>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</si>
  <si>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</si>
  <si>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</si>
  <si>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</si>
  <si>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</si>
  <si>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</si>
  <si>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</si>
  <si>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</si>
  <si>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</si>
  <si>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</si>
  <si>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</si>
  <si>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</si>
  <si>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</si>
  <si>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</si>
  <si>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</si>
  <si>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</si>
  <si>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</si>
  <si>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</si>
  <si>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</si>
  <si>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</si>
  <si>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</si>
  <si>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</si>
  <si>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</si>
  <si>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</si>
  <si>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</si>
  <si>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</si>
  <si>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</si>
  <si>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</si>
  <si>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</si>
  <si>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</si>
  <si>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</si>
  <si>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</si>
  <si>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</si>
  <si>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</si>
  <si>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</si>
  <si>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</si>
  <si>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</si>
  <si>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</si>
  <si>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</si>
  <si>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</si>
  <si>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</si>
  <si>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</si>
  <si>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</si>
  <si>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</si>
  <si>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</si>
  <si>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</si>
  <si>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</si>
  <si>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</si>
  <si>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</si>
  <si>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</si>
  <si>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</si>
  <si>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</si>
  <si>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</si>
  <si>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</si>
  <si>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</si>
  <si>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</si>
  <si>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</si>
  <si>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</si>
  <si>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</si>
  <si>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</si>
  <si>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</si>
  <si>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</si>
  <si>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</si>
  <si>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</si>
  <si>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</si>
  <si>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</si>
  <si>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</si>
  <si>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</si>
  <si>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</si>
  <si>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</si>
  <si>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</si>
  <si>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</si>
  <si>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</si>
  <si>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</si>
  <si>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</si>
  <si>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</si>
  <si>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</si>
  <si>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</si>
  <si>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</si>
  <si>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</si>
  <si>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</si>
  <si>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</si>
  <si>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</si>
  <si>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</si>
  <si>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</si>
  <si>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</si>
  <si>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</si>
  <si>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</si>
  <si>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</si>
  <si>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</si>
  <si>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</si>
  <si>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</si>
  <si>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</si>
  <si>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</si>
  <si>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</si>
  <si>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</si>
  <si>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</si>
  <si>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</si>
  <si>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</si>
  <si>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</si>
  <si>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</si>
  <si>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</si>
  <si>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</si>
  <si>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</si>
  <si>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</si>
  <si>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</si>
  <si>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</si>
  <si>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</si>
  <si>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</si>
  <si>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</si>
  <si>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</si>
  <si>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</si>
  <si>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</si>
  <si>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</si>
  <si>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</si>
  <si>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</si>
  <si>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</si>
  <si>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</si>
  <si>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</si>
  <si>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</si>
  <si>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</si>
  <si>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</si>
  <si>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</si>
  <si>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</si>
  <si>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</si>
  <si>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</si>
  <si>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</si>
  <si>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</si>
  <si>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</si>
  <si>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</si>
  <si>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</si>
  <si>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</si>
  <si>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</si>
  <si>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</si>
  <si>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</si>
  <si>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</si>
  <si>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</si>
  <si>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</si>
  <si>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</si>
  <si>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</si>
  <si>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</si>
  <si>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</si>
  <si>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</si>
  <si>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</si>
  <si>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</si>
  <si>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</si>
  <si>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</si>
  <si>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</si>
  <si>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</si>
  <si>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</si>
  <si>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</si>
  <si>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</si>
  <si>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</si>
  <si>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</si>
  <si>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</si>
  <si>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</si>
  <si>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</si>
  <si>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</si>
  <si>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</si>
  <si>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</si>
  <si>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</si>
  <si>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</si>
  <si>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</si>
  <si>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</si>
  <si>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</si>
  <si>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</si>
  <si>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</si>
  <si>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</si>
  <si>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</si>
  <si>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</si>
  <si>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</si>
  <si>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</si>
  <si>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</si>
  <si>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</si>
  <si>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</si>
  <si>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</si>
  <si>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</si>
  <si>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</si>
  <si>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</si>
  <si>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</si>
  <si>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</si>
  <si>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</si>
  <si>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</si>
  <si>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</si>
  <si>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</si>
  <si>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</si>
  <si>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</si>
  <si>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</si>
  <si>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</si>
  <si>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</si>
  <si>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</si>
  <si>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</si>
  <si>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</si>
  <si>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</si>
  <si>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</si>
  <si>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</si>
  <si>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</si>
  <si>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</si>
  <si>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</si>
  <si>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</si>
  <si>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</si>
  <si>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</si>
  <si>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</si>
  <si>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</si>
  <si>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</si>
  <si>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</si>
  <si>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</si>
  <si>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</si>
  <si>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</si>
  <si>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</si>
  <si>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</si>
  <si>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</si>
  <si>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</si>
  <si>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</si>
  <si>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</si>
  <si>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</si>
  <si>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</si>
  <si>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</si>
  <si>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</si>
  <si>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</si>
  <si>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</si>
  <si>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</si>
  <si>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</si>
  <si>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</si>
  <si>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</si>
  <si>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</si>
  <si>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</si>
  <si>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</si>
  <si>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</si>
  <si>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</si>
  <si>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</si>
  <si>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</si>
  <si>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</si>
  <si>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</si>
  <si>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</si>
  <si>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</si>
  <si>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</si>
  <si>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</si>
  <si>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</si>
  <si>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</si>
  <si>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</si>
  <si>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</si>
  <si>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</si>
  <si>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</si>
  <si>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</si>
  <si>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</si>
  <si>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</si>
  <si>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</si>
  <si>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</si>
  <si>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</si>
  <si>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</si>
  <si>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</si>
  <si>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</si>
  <si>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</si>
  <si>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</si>
  <si>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</si>
  <si>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</si>
  <si>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</si>
  <si>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</si>
  <si>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</si>
  <si>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</si>
  <si>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</si>
  <si>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</si>
  <si>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</si>
  <si>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</si>
  <si>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</si>
  <si>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</si>
  <si>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</si>
  <si>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</si>
  <si>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</si>
  <si>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</si>
  <si>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</si>
  <si>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</si>
  <si>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</si>
  <si>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</si>
  <si>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</si>
  <si>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</si>
  <si>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</si>
  <si>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</si>
  <si>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</si>
  <si>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</si>
  <si>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</si>
  <si>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</si>
  <si>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</si>
  <si>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</si>
  <si>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</si>
  <si>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</si>
  <si>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</si>
  <si>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</si>
  <si>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</si>
  <si>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</si>
  <si>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</si>
  <si>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</si>
  <si>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</si>
  <si>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</si>
  <si>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</si>
  <si>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</si>
  <si>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</si>
  <si>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</si>
  <si>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</si>
  <si>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</si>
  <si>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</si>
  <si>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</si>
  <si>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</si>
  <si>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</si>
  <si>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</si>
  <si>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</si>
  <si>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</si>
  <si>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</si>
  <si>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</si>
  <si>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</si>
  <si>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</si>
  <si>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</si>
  <si>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</si>
  <si>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</si>
  <si>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</si>
  <si>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</si>
  <si>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</si>
  <si>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</si>
  <si>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</si>
  <si>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</si>
  <si>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</si>
  <si>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</si>
  <si>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</si>
  <si>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</si>
  <si>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</si>
  <si>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</si>
  <si>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</si>
  <si>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</si>
  <si>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</si>
  <si>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</si>
  <si>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</si>
  <si>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</si>
  <si>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</si>
  <si>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</si>
  <si>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</si>
  <si>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</si>
  <si>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</si>
  <si>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</si>
  <si>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</si>
  <si>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</si>
  <si>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</si>
  <si>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</si>
  <si>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</si>
  <si>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</si>
  <si>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</si>
  <si>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</si>
  <si>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</si>
  <si>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</si>
  <si>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</si>
  <si>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</si>
  <si>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</si>
  <si>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</si>
  <si>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</si>
  <si>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</si>
  <si>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</si>
  <si>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</si>
  <si>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</si>
  <si>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</si>
  <si>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</si>
  <si>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</si>
  <si>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</si>
  <si>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</si>
  <si>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</si>
  <si>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</si>
  <si>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</si>
  <si>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</si>
  <si>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</si>
  <si>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</si>
  <si>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</si>
  <si>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</si>
  <si>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</si>
  <si>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</si>
  <si>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</si>
  <si>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</si>
  <si>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</si>
  <si>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</si>
  <si>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</si>
  <si>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</si>
  <si>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</si>
  <si>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</si>
  <si>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</si>
  <si>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</si>
  <si>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</si>
  <si>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</si>
  <si>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</si>
  <si>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</si>
  <si>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</si>
  <si>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</si>
  <si>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</si>
  <si>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</si>
  <si>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</si>
  <si>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</si>
  <si>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</si>
  <si>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</si>
  <si>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</si>
  <si>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</si>
  <si>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</si>
  <si>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</si>
  <si>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</si>
  <si>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</si>
  <si>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</si>
  <si>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</si>
  <si>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</si>
  <si>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</si>
  <si>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</si>
  <si>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</si>
  <si>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</si>
  <si>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</si>
  <si>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</si>
  <si>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</si>
  <si>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</si>
  <si>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</si>
  <si>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</si>
  <si>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</si>
  <si>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</si>
  <si>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</si>
  <si>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</si>
  <si>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</si>
  <si>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</si>
  <si>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</si>
  <si>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</si>
  <si>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</si>
  <si>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</si>
  <si>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</si>
  <si>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</si>
  <si>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</si>
  <si>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</si>
  <si>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</si>
  <si>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</si>
  <si>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</si>
  <si>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</si>
  <si>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</si>
  <si>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</si>
  <si>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</si>
  <si>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</si>
  <si>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</si>
  <si>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</si>
  <si>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</si>
  <si>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</si>
  <si>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</si>
  <si>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</si>
  <si>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</si>
  <si>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</si>
  <si>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</si>
  <si>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</si>
  <si>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</si>
  <si>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</si>
  <si>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</si>
  <si>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</si>
  <si>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</si>
  <si>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</si>
  <si>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</si>
  <si>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</si>
  <si>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</si>
  <si>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</si>
  <si>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</si>
  <si>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</si>
  <si>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</si>
  <si>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</si>
  <si>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</si>
  <si>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</si>
  <si>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</si>
  <si>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</si>
  <si>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</si>
  <si>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</si>
  <si>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</si>
  <si>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</si>
  <si>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</si>
  <si>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</si>
  <si>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</si>
  <si>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</si>
  <si>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</si>
  <si>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</si>
  <si>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</si>
  <si>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</si>
  <si>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</si>
  <si>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</si>
  <si>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</si>
  <si>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</si>
  <si>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</si>
  <si>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</si>
  <si>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</si>
  <si>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</si>
  <si>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</si>
  <si>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</si>
  <si>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</si>
  <si>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</si>
  <si>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</si>
  <si>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</si>
  <si>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</si>
  <si>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</si>
  <si>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</si>
  <si>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</si>
  <si>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</si>
  <si>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</si>
  <si>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</si>
  <si>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</si>
  <si>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</si>
  <si>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</si>
  <si>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</si>
  <si>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</si>
  <si>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</si>
  <si>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</si>
  <si>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</si>
  <si>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</si>
  <si>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</si>
  <si>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</si>
  <si>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</si>
  <si>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</si>
  <si>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</si>
  <si>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</si>
  <si>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</si>
  <si>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</si>
  <si>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</si>
  <si>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</si>
  <si>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</si>
  <si>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</si>
  <si>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</si>
  <si>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</si>
  <si>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</si>
  <si>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</si>
  <si>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</si>
  <si>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</si>
  <si>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</si>
  <si>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</si>
  <si>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</si>
  <si>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</si>
  <si>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</si>
  <si>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</si>
  <si>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</si>
  <si>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</si>
  <si>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</si>
  <si>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</si>
  <si>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</si>
  <si>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</si>
  <si>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</si>
  <si>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</si>
  <si>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</si>
  <si>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</si>
  <si>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</si>
  <si>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</si>
  <si>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</si>
  <si>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</si>
  <si>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</si>
  <si>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</si>
  <si>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</si>
  <si>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</si>
  <si>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</si>
  <si>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</si>
  <si>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</si>
  <si>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</si>
  <si>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</si>
  <si>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</si>
  <si>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</si>
  <si>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</si>
  <si>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</si>
  <si>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</si>
  <si>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</si>
  <si>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</si>
  <si>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</si>
  <si>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</si>
  <si>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</si>
  <si>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</si>
  <si>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</si>
  <si>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</si>
  <si>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</si>
  <si>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</si>
  <si>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</si>
  <si>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</si>
  <si>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</si>
  <si>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</si>
  <si>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</si>
  <si>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</si>
  <si>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</si>
  <si>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</si>
  <si>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</si>
  <si>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</si>
  <si>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</si>
  <si>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</si>
  <si>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</si>
  <si>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</si>
  <si>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</si>
  <si>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</si>
  <si>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</si>
  <si>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</si>
  <si>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</si>
  <si>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</si>
  <si>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</si>
  <si>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</si>
  <si>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</si>
  <si>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</si>
  <si>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</si>
  <si>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</si>
  <si>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</si>
  <si>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</si>
  <si>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</si>
  <si>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</si>
  <si>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</si>
  <si>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</si>
  <si>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</si>
  <si>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</si>
  <si>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</si>
  <si>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</si>
  <si>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</si>
  <si>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</si>
  <si>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</si>
  <si>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</si>
  <si>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</si>
  <si>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</si>
  <si>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</si>
  <si>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</si>
  <si>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</si>
  <si>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</si>
  <si>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</si>
  <si>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</si>
  <si>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</si>
  <si>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</si>
  <si>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</si>
  <si>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</si>
  <si>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</si>
  <si>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</si>
  <si>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</si>
  <si>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</si>
  <si>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</si>
  <si>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</si>
  <si>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</si>
  <si>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</si>
  <si>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</si>
  <si>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</si>
  <si>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</si>
  <si>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</si>
  <si>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</si>
  <si>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</si>
  <si>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</si>
  <si>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</si>
  <si>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</si>
  <si>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</si>
  <si>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</si>
  <si>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</si>
  <si>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</si>
  <si>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</si>
  <si>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</si>
  <si>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</si>
  <si>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</si>
  <si>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</si>
  <si>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</si>
  <si>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</si>
  <si>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</si>
  <si>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</si>
  <si>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</si>
  <si>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</si>
  <si>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</si>
  <si>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</si>
  <si>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</si>
  <si>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</si>
  <si>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</si>
  <si>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</si>
  <si>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</si>
  <si>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</si>
  <si>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</si>
  <si>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</si>
  <si>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</si>
  <si>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</si>
  <si>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</si>
  <si>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</si>
  <si>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</si>
  <si>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</si>
  <si>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</si>
  <si>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</si>
  <si>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</si>
  <si>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</si>
  <si>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</si>
  <si>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</si>
  <si>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</si>
  <si>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</si>
  <si>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</si>
  <si>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</si>
  <si>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</si>
  <si>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</si>
  <si>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</si>
  <si>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</si>
  <si>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</si>
  <si>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</si>
  <si>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</si>
  <si>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</si>
  <si>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</si>
  <si>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</si>
  <si>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</si>
  <si>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</si>
  <si>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</si>
  <si>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</si>
  <si>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</si>
  <si>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</si>
  <si>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</si>
  <si>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</si>
  <si>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</si>
  <si>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</si>
  <si>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</si>
  <si>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</si>
  <si>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</si>
  <si>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</si>
  <si>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</si>
  <si>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</si>
  <si>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</si>
  <si>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</si>
  <si>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</si>
  <si>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</si>
  <si>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</si>
  <si>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</si>
  <si>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</si>
  <si>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</si>
  <si>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</si>
  <si>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</si>
  <si>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</si>
  <si>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</si>
  <si>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</si>
  <si>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</si>
  <si>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</si>
  <si>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</si>
  <si>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</si>
  <si>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</si>
  <si>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</si>
  <si>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</si>
  <si>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</si>
  <si>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</si>
  <si>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</si>
  <si>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</si>
  <si>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</si>
  <si>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</si>
  <si>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</si>
  <si>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</si>
  <si>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</si>
  <si>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</si>
  <si>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</si>
  <si>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</si>
  <si>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</si>
  <si>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</si>
  <si>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</si>
  <si>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</si>
  <si>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</si>
  <si>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</si>
  <si>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</si>
  <si>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</si>
  <si>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</si>
  <si>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</si>
  <si>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</si>
  <si>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</si>
  <si>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</si>
  <si>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</si>
  <si>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</si>
  <si>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</si>
  <si>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</si>
  <si>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</si>
  <si>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</si>
  <si>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</si>
  <si>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</si>
  <si>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</si>
  <si>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</si>
  <si>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</si>
  <si>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</si>
  <si>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</si>
  <si>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</si>
  <si>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</si>
  <si>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</si>
  <si>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</si>
  <si>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</si>
  <si>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</si>
  <si>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</si>
  <si>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</si>
  <si>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</si>
  <si>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</si>
  <si>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</si>
  <si>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</si>
  <si>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</si>
  <si>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</si>
  <si>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</si>
  <si>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</si>
  <si>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</si>
  <si>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</si>
  <si>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</si>
  <si>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</si>
  <si>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</si>
  <si>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</si>
  <si>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</si>
  <si>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</si>
  <si>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</si>
  <si>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</si>
  <si>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</si>
  <si>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</si>
  <si>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</si>
  <si>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</si>
  <si>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</si>
  <si>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</si>
  <si>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</si>
  <si>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</si>
  <si>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</si>
  <si>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</si>
  <si>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</si>
  <si>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</si>
  <si>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</si>
  <si>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</si>
  <si>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</si>
  <si>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</si>
  <si>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</si>
  <si>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</si>
  <si>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</si>
  <si>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</si>
  <si>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</si>
  <si>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</si>
  <si>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</si>
  <si>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</si>
  <si>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</si>
  <si>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</si>
  <si>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</si>
  <si>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</si>
  <si>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</si>
  <si>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</si>
  <si>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</si>
  <si>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</si>
  <si>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</si>
  <si>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</si>
  <si>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</si>
  <si>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</si>
  <si>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</si>
  <si>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</si>
  <si>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</si>
  <si>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</si>
  <si>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</si>
  <si>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</si>
  <si>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</si>
  <si>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</si>
  <si>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</si>
  <si>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</si>
  <si>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</si>
  <si>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</si>
  <si>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</si>
  <si>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</si>
  <si>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</si>
  <si>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</si>
  <si>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</si>
  <si>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</si>
  <si>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</si>
  <si>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</si>
  <si>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</si>
  <si>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</si>
  <si>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</si>
  <si>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</si>
  <si>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</si>
  <si>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</si>
  <si>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</si>
  <si>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</si>
  <si>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</si>
  <si>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</si>
  <si>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</si>
  <si>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</si>
  <si>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</si>
  <si>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</si>
  <si>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</si>
  <si>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</si>
  <si>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</si>
  <si>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</si>
  <si>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</si>
  <si>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</si>
  <si>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</si>
  <si>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</si>
  <si>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</si>
  <si>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</si>
  <si>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</si>
  <si>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</si>
  <si>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</si>
  <si>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</si>
  <si>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</si>
  <si>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</si>
  <si>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</si>
  <si>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</si>
  <si>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</si>
  <si>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</si>
  <si>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</si>
  <si>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</si>
  <si>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</si>
  <si>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</si>
  <si>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</si>
  <si>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</si>
  <si>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</si>
  <si>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</si>
  <si>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</si>
  <si>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</si>
  <si>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</si>
  <si>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</si>
  <si>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</si>
  <si>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</si>
  <si>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</si>
  <si>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</si>
  <si>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</si>
  <si>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</si>
  <si>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</si>
  <si>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</si>
  <si>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</si>
  <si>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</si>
  <si>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</si>
  <si>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</si>
  <si>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</si>
  <si>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</si>
  <si>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</si>
  <si>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</si>
  <si>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</si>
  <si>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</si>
  <si>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</si>
  <si>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</si>
  <si>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</si>
  <si>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</si>
  <si>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</si>
  <si>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</si>
  <si>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</si>
  <si>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</si>
  <si>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</si>
  <si>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</si>
  <si>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</si>
  <si>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</si>
  <si>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</si>
  <si>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</si>
  <si>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</si>
  <si>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</si>
  <si>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</si>
  <si>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</si>
  <si>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</si>
  <si>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</si>
  <si>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</si>
  <si>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</si>
  <si>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</si>
  <si>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</si>
  <si>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</si>
  <si>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</si>
  <si>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</si>
  <si>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</si>
  <si>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</si>
  <si>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</si>
  <si>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</si>
  <si>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</si>
  <si>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</si>
  <si>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</si>
  <si>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</si>
  <si>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</si>
  <si>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</si>
  <si>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</si>
  <si>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</si>
  <si>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</si>
  <si>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</si>
  <si>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</si>
  <si>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</si>
  <si>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</si>
  <si>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</si>
  <si>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</si>
  <si>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</si>
  <si>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</si>
  <si>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</si>
  <si>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</si>
  <si>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</si>
  <si>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</si>
  <si>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</si>
  <si>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</si>
  <si>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</si>
  <si>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</si>
  <si>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</si>
  <si>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</si>
  <si>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</si>
  <si>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</si>
  <si>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</si>
  <si>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</si>
  <si>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</si>
  <si>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</si>
  <si>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</si>
  <si>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</si>
  <si>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</si>
  <si>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</si>
  <si>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</si>
  <si>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</si>
  <si>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</si>
  <si>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</si>
  <si>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</si>
  <si>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</si>
  <si>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</si>
  <si>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</si>
  <si>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</si>
  <si>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</si>
  <si>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</si>
  <si>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</si>
  <si>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</si>
  <si>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</si>
  <si>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</si>
  <si>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</si>
  <si>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</si>
  <si>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</si>
  <si>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</si>
  <si>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</si>
  <si>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</si>
  <si>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</si>
  <si>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</si>
  <si>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</si>
  <si>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</si>
  <si>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</si>
  <si>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</si>
  <si>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</si>
  <si>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</si>
  <si>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</si>
  <si>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</si>
  <si>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</si>
  <si>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</si>
  <si>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</si>
  <si>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</si>
  <si>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</si>
  <si>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</si>
  <si>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</si>
  <si>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</si>
  <si>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</si>
  <si>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</si>
  <si>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</si>
  <si>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</si>
  <si>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</si>
  <si>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</si>
  <si>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</si>
  <si>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</si>
  <si>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</si>
  <si>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</si>
  <si>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</si>
  <si>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</si>
  <si>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</si>
  <si>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</si>
  <si>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</si>
  <si>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</si>
  <si>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</si>
  <si>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</si>
  <si>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</si>
  <si>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</si>
  <si>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</si>
  <si>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</si>
  <si>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</si>
  <si>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</si>
  <si>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</si>
  <si>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</si>
  <si>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</si>
  <si>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</si>
  <si>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</si>
  <si>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</si>
  <si>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</si>
  <si>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</si>
  <si>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</si>
  <si>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</si>
  <si>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</si>
  <si>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</si>
  <si>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</si>
  <si>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</si>
  <si>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</si>
  <si>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</si>
  <si>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</si>
  <si>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</si>
  <si>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</si>
  <si>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</si>
  <si>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</si>
  <si>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</si>
  <si>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</si>
  <si>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</si>
  <si>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</si>
  <si>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</si>
  <si>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</si>
  <si>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</si>
  <si>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</si>
  <si>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</si>
  <si>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</si>
  <si>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</si>
  <si>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</si>
  <si>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</si>
  <si>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</si>
  <si>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</si>
  <si>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</si>
  <si>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</si>
  <si>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</si>
  <si>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</si>
  <si>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</si>
  <si>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</si>
  <si>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</si>
  <si>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</si>
  <si>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</si>
  <si>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</si>
  <si>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</si>
  <si>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</si>
  <si>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</si>
  <si>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</si>
  <si>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</si>
  <si>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</si>
  <si>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</si>
  <si>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</si>
  <si>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</si>
  <si>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</si>
  <si>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</si>
  <si>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</si>
  <si>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</si>
  <si>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</si>
  <si>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</si>
  <si>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</si>
  <si>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</si>
  <si>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</si>
  <si>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</si>
  <si>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</si>
  <si>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</si>
  <si>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</si>
  <si>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</si>
  <si>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</si>
  <si>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</si>
  <si>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</si>
  <si>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</si>
  <si>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</si>
  <si>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</si>
  <si>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</si>
  <si>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</si>
  <si>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</si>
  <si>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</si>
  <si>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</si>
  <si>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</si>
  <si>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</si>
  <si>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</si>
  <si>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</si>
  <si>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</si>
  <si>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</si>
  <si>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</si>
  <si>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</si>
  <si>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</si>
  <si>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</si>
  <si>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</si>
  <si>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</si>
  <si>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</si>
  <si>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</si>
  <si>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</si>
  <si>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</si>
  <si>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</si>
  <si>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</si>
  <si>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</si>
  <si>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</si>
  <si>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</si>
  <si>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</si>
  <si>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</si>
  <si>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</si>
  <si>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</si>
  <si>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</si>
  <si>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</si>
  <si>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</si>
  <si>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</si>
  <si>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</si>
  <si>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</si>
  <si>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</si>
  <si>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</si>
  <si>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</si>
  <si>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</si>
  <si>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</si>
  <si>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</si>
  <si>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</si>
  <si>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</si>
  <si>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</si>
  <si>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</si>
  <si>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</si>
  <si>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</si>
  <si>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</si>
  <si>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</si>
  <si>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</si>
  <si>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</si>
  <si>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</si>
  <si>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</si>
  <si>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</si>
  <si>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</si>
  <si>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</si>
  <si>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</si>
  <si>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</si>
  <si>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</si>
  <si>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</si>
  <si>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</si>
  <si>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</si>
  <si>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</si>
  <si>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</si>
  <si>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</si>
  <si>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</si>
  <si>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</si>
  <si>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</si>
  <si>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</si>
  <si>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</si>
  <si>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</si>
  <si>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</si>
  <si>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</si>
  <si>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</si>
  <si>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</si>
  <si>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</si>
  <si>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</si>
  <si>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</si>
  <si>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</si>
  <si>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</si>
  <si>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</si>
  <si>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</si>
  <si>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</si>
  <si>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</si>
  <si>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</si>
  <si>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</si>
  <si>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</si>
  <si>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</si>
  <si>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</si>
  <si>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</si>
  <si>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</si>
  <si>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</si>
  <si>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</si>
  <si>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</si>
  <si>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</si>
  <si>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</si>
  <si>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</si>
  <si>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</si>
  <si>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</si>
  <si>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</si>
  <si>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</si>
  <si>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</si>
  <si>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</si>
  <si>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</si>
  <si>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</si>
  <si>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</si>
  <si>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</si>
  <si>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</si>
  <si>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</si>
  <si>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</si>
  <si>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</si>
  <si>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</si>
  <si>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</si>
  <si>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</si>
  <si>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</si>
  <si>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</si>
  <si>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</si>
  <si>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</si>
  <si>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</si>
  <si>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</si>
  <si>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</si>
  <si>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</si>
  <si>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</si>
  <si>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</si>
  <si>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</si>
  <si>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</si>
  <si>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</si>
  <si>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</si>
  <si>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</si>
  <si>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</si>
  <si>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</si>
  <si>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</si>
  <si>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</si>
  <si>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</si>
  <si>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</si>
  <si>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</si>
  <si>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</si>
  <si>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</si>
  <si>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</si>
  <si>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</si>
  <si>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</si>
  <si>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</si>
  <si>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</si>
  <si>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</si>
  <si>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</si>
  <si>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</si>
  <si>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</si>
  <si>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</si>
  <si>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</si>
  <si>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</si>
  <si>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</si>
  <si>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</si>
  <si>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</si>
  <si>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</si>
  <si>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</si>
  <si>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</si>
  <si>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</si>
  <si>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</si>
  <si>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</si>
  <si>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</si>
  <si>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</si>
  <si>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</si>
  <si>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</si>
  <si>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</si>
  <si>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</si>
  <si>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</si>
  <si>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</si>
  <si>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</si>
  <si>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</si>
  <si>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</si>
  <si>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</si>
  <si>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</si>
  <si>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</si>
  <si>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</si>
  <si>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</si>
  <si>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</si>
  <si>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</si>
  <si>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</si>
  <si>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</si>
  <si>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</si>
  <si>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</si>
  <si>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</si>
  <si>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</si>
  <si>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</si>
  <si>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</si>
  <si>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</si>
  <si>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</si>
  <si>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</si>
  <si>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</si>
  <si>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</si>
  <si>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</si>
  <si>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</si>
  <si>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</si>
  <si>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</si>
  <si>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</si>
  <si>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</si>
  <si>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</si>
  <si>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</si>
  <si>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</si>
  <si>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</si>
  <si>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</si>
  <si>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</si>
  <si>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</si>
  <si>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</si>
  <si>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</si>
  <si>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</si>
  <si>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</si>
  <si>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</si>
  <si>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</si>
  <si>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</si>
  <si>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</si>
  <si>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</si>
  <si>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</si>
  <si>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</si>
  <si>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</si>
  <si>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</si>
  <si>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</si>
  <si>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</si>
  <si>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</si>
  <si>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</si>
  <si>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</si>
  <si>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</si>
  <si>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</si>
  <si>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</si>
  <si>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</si>
  <si>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</si>
  <si>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</si>
  <si>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</si>
  <si>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</si>
  <si>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</si>
  <si>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</si>
  <si>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</si>
  <si>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</si>
  <si>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</si>
  <si>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</si>
  <si>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</si>
  <si>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</si>
  <si>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</si>
  <si>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</si>
  <si>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</si>
  <si>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</si>
  <si>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</si>
  <si>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</si>
  <si>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</si>
  <si>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</si>
  <si>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</si>
  <si>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</si>
  <si>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</si>
  <si>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</si>
  <si>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</si>
  <si>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</si>
  <si>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</si>
  <si>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</si>
  <si>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</si>
  <si>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</si>
  <si>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</si>
  <si>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</si>
  <si>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</si>
  <si>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</si>
  <si>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</si>
  <si>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</si>
  <si>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</si>
  <si>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</si>
  <si>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</si>
  <si>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</si>
  <si>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</si>
  <si>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</si>
  <si>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</si>
  <si>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</si>
  <si>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</si>
  <si>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</si>
  <si>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</si>
  <si>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</si>
  <si>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</si>
  <si>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</si>
  <si>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</si>
  <si>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</si>
  <si>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</si>
  <si>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</si>
  <si>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</si>
  <si>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</si>
  <si>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</si>
  <si>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</si>
  <si>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</si>
  <si>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</si>
  <si>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</si>
  <si>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</si>
  <si>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</si>
  <si>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</si>
  <si>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</si>
  <si>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</si>
  <si>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</si>
  <si>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</si>
  <si>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</si>
  <si>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</si>
  <si>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</si>
  <si>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</si>
  <si>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</si>
  <si>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</si>
  <si>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</si>
  <si>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</si>
  <si>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</si>
  <si>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</si>
  <si>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</si>
  <si>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</si>
  <si>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</si>
  <si>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</si>
  <si>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</si>
  <si>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</si>
  <si>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</si>
  <si>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</si>
  <si>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</si>
  <si>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</si>
  <si>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</si>
  <si>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</si>
  <si>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</si>
  <si>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</si>
  <si>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</si>
  <si>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</si>
  <si>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</si>
  <si>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</si>
  <si>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</si>
  <si>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</si>
  <si>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</si>
  <si>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</si>
  <si>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</si>
  <si>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</si>
  <si>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</si>
  <si>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</si>
  <si>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</si>
  <si>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</si>
  <si>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</si>
  <si>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</si>
  <si>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</si>
  <si>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</si>
  <si>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</si>
  <si>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</si>
  <si>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</si>
  <si>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</si>
  <si>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</si>
  <si>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</si>
  <si>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</si>
  <si>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</si>
  <si>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</si>
  <si>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</si>
  <si>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</si>
  <si>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</si>
  <si>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</si>
  <si>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</si>
  <si>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</si>
  <si>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</si>
  <si>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</si>
  <si>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</si>
  <si>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</si>
  <si>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</si>
  <si>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</si>
  <si>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</si>
  <si>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</si>
  <si>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</si>
  <si>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</si>
  <si>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</si>
  <si>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</si>
  <si>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</si>
  <si>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</si>
  <si>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</si>
  <si>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</si>
  <si>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</si>
  <si>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</si>
  <si>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</si>
  <si>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</si>
  <si>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</si>
  <si>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</si>
  <si>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</si>
  <si>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</si>
  <si>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</si>
  <si>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</si>
  <si>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</si>
  <si>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</si>
  <si>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</si>
  <si>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</si>
  <si>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</si>
  <si>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</si>
  <si>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</si>
  <si>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</si>
  <si>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</si>
  <si>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</si>
  <si>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</si>
  <si>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</si>
  <si>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</si>
  <si>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</si>
  <si>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</si>
  <si>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</si>
  <si>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</si>
  <si>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</si>
  <si>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</si>
  <si>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</si>
  <si>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</si>
  <si>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</si>
  <si>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</si>
  <si>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</si>
  <si>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</si>
  <si>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</si>
  <si>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</si>
  <si>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</si>
  <si>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</si>
  <si>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</si>
  <si>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</si>
  <si>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</si>
  <si>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</si>
  <si>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</si>
  <si>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</si>
  <si>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</si>
  <si>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</si>
  <si>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</si>
  <si>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</si>
  <si>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</si>
  <si>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</si>
  <si>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</si>
  <si>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</si>
  <si>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</si>
  <si>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</si>
  <si>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</si>
  <si>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</si>
  <si>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</si>
  <si>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</si>
  <si>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</si>
  <si>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</si>
  <si>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</si>
  <si>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</si>
  <si>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</si>
  <si>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</si>
  <si>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</si>
  <si>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</si>
  <si>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</si>
  <si>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</si>
  <si>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</si>
  <si>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</si>
  <si>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</si>
  <si>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</si>
  <si>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</si>
  <si>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</si>
  <si>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</si>
  <si>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</si>
  <si>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</si>
  <si>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</si>
  <si>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</si>
  <si>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</si>
  <si>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</si>
  <si>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</si>
  <si>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</si>
  <si>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</si>
  <si>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</si>
  <si>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</si>
  <si>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</si>
  <si>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</si>
  <si>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</si>
  <si>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</si>
  <si>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</si>
  <si>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</si>
  <si>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</si>
  <si>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</si>
  <si>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</si>
  <si>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</si>
  <si>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</si>
  <si>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</si>
  <si>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</si>
  <si>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</si>
  <si>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</si>
  <si>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</si>
  <si>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</si>
  <si>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</si>
  <si>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</si>
  <si>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</si>
  <si>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</si>
  <si>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</si>
  <si>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</si>
  <si>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</si>
  <si>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</si>
  <si>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</si>
  <si>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</si>
  <si>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</si>
  <si>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</si>
  <si>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</si>
  <si>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</si>
  <si>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</si>
  <si>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</si>
  <si>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</si>
  <si>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</si>
  <si>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</si>
  <si>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</si>
  <si>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</si>
  <si>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</si>
  <si>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</si>
  <si>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</si>
  <si>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</si>
  <si>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</si>
  <si>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</si>
  <si>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</si>
  <si>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</si>
  <si>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</si>
  <si>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</si>
  <si>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</si>
  <si>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</si>
  <si>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</si>
  <si>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</si>
  <si>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</si>
  <si>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</si>
  <si>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</si>
  <si>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</si>
  <si>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</si>
  <si>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</si>
  <si>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</si>
  <si>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</si>
  <si>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</si>
  <si>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</si>
  <si>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</si>
  <si>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</si>
  <si>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</si>
  <si>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</si>
  <si>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</si>
  <si>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</si>
  <si>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</si>
  <si>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</si>
  <si>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</si>
  <si>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</si>
  <si>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</si>
  <si>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</si>
  <si>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</si>
  <si>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</si>
  <si>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</si>
  <si>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</si>
  <si>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</si>
  <si>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</si>
  <si>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</si>
  <si>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</si>
  <si>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</si>
  <si>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</si>
  <si>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</si>
  <si>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</si>
  <si>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</si>
  <si>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</si>
  <si>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</si>
  <si>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</si>
  <si>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</si>
  <si>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</si>
  <si>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</si>
  <si>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</si>
  <si>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</si>
  <si>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</si>
  <si>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</si>
  <si>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</si>
  <si>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</si>
  <si>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</si>
  <si>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</si>
  <si>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</si>
  <si>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</si>
  <si>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</si>
  <si>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</si>
  <si>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</si>
  <si>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</si>
  <si>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</si>
  <si>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</si>
  <si>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</si>
  <si>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</si>
  <si>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</si>
  <si>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</si>
  <si>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</si>
  <si>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</si>
  <si>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</si>
  <si>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</si>
  <si>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</si>
  <si>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</si>
  <si>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</si>
  <si>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</si>
  <si>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</si>
  <si>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</si>
  <si>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</si>
  <si>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</si>
  <si>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</si>
  <si>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</si>
  <si>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</si>
  <si>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</si>
  <si>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</si>
  <si>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</si>
  <si>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</si>
  <si>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</si>
  <si>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</si>
  <si>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</si>
  <si>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</si>
  <si>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</si>
  <si>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</si>
  <si>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</si>
  <si>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</si>
  <si>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</si>
  <si>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</si>
  <si>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</si>
  <si>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</si>
  <si>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</si>
  <si>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</si>
  <si>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</si>
  <si>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</si>
  <si>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</si>
  <si>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</si>
  <si>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</si>
  <si>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</si>
  <si>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</si>
  <si>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</si>
  <si>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</si>
  <si>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</si>
  <si>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</si>
  <si>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</si>
  <si>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</si>
  <si>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</si>
  <si>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</si>
  <si>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</si>
  <si>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</si>
  <si>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</si>
  <si>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</si>
  <si>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</si>
  <si>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</si>
  <si>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</si>
  <si>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</si>
  <si>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</si>
  <si>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</si>
  <si>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</si>
  <si>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</si>
  <si>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</si>
  <si>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</si>
  <si>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</si>
  <si>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</si>
  <si>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</si>
  <si>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</si>
  <si>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</si>
  <si>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</si>
  <si>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</si>
  <si>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</si>
  <si>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</si>
  <si>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</si>
  <si>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</si>
  <si>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</si>
  <si>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</si>
  <si>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</si>
  <si>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</si>
  <si>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</si>
  <si>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</si>
  <si>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</si>
  <si>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</si>
  <si>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</si>
  <si>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</si>
  <si>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</si>
  <si>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</si>
  <si>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</si>
  <si>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</si>
  <si>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</si>
  <si>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</si>
  <si>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</si>
  <si>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</si>
  <si>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</si>
  <si>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</si>
  <si>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</si>
  <si>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</si>
  <si>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</si>
  <si>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</si>
  <si>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</si>
  <si>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</si>
  <si>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</si>
  <si>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</si>
  <si>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</si>
  <si>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</si>
  <si>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</si>
  <si>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</si>
  <si>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</si>
  <si>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</si>
  <si>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</si>
  <si>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</si>
  <si>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</si>
  <si>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</si>
  <si>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</si>
  <si>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</si>
  <si>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</si>
  <si>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</si>
  <si>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</si>
  <si>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</si>
  <si>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</si>
  <si>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</si>
  <si>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</si>
  <si>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</si>
  <si>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</si>
  <si>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</si>
  <si>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</si>
  <si>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</si>
  <si>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</si>
  <si>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</si>
  <si>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</si>
  <si>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</si>
  <si>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</si>
  <si>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</si>
  <si>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</si>
  <si>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</si>
  <si>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</si>
  <si>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</si>
  <si>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</si>
  <si>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</si>
  <si>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</si>
  <si>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</si>
  <si>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</si>
  <si>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</si>
  <si>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</si>
  <si>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</si>
  <si>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</si>
  <si>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</si>
  <si>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</si>
  <si>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</si>
  <si>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</si>
  <si>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</si>
  <si>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</si>
  <si>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</si>
  <si>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</si>
  <si>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</si>
  <si>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</si>
  <si>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</si>
  <si>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</si>
  <si>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</si>
  <si>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</si>
  <si>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</si>
  <si>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</si>
  <si>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</si>
  <si>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</si>
  <si>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</si>
  <si>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</si>
  <si>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</si>
  <si>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</si>
  <si>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</si>
  <si>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</si>
  <si>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</si>
  <si>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</si>
  <si>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</si>
  <si>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</si>
  <si>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</si>
  <si>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</si>
  <si>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</si>
  <si>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</si>
  <si>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</si>
  <si>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</si>
  <si>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</si>
  <si>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</si>
  <si>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</si>
  <si>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</si>
  <si>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</si>
  <si>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</si>
  <si>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</si>
  <si>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</si>
  <si>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</si>
  <si>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</si>
  <si>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</si>
  <si>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</si>
  <si>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</si>
  <si>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</si>
  <si>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</si>
  <si>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</si>
  <si>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</si>
  <si>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</si>
  <si>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</si>
  <si>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</si>
  <si>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</si>
  <si>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</si>
  <si>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</si>
  <si>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</si>
  <si>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</si>
  <si>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</si>
  <si>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</si>
  <si>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</si>
  <si>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</si>
  <si>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</si>
  <si>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</si>
  <si>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</si>
  <si>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</si>
  <si>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</si>
  <si>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</si>
  <si>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</si>
  <si>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</si>
  <si>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</si>
  <si>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</si>
  <si>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</si>
  <si>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</si>
  <si>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</si>
  <si>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</si>
  <si>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</si>
  <si>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</si>
  <si>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</si>
  <si>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</si>
  <si>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</si>
  <si>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</si>
  <si>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</si>
  <si>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</si>
  <si>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</si>
  <si>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</si>
  <si>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</si>
  <si>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</si>
  <si>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</si>
  <si>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</si>
  <si>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</si>
  <si>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</si>
  <si>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</si>
  <si>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</si>
  <si>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</si>
  <si>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</si>
  <si>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</si>
  <si>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</si>
  <si>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</si>
  <si>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</si>
  <si>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</si>
  <si>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</si>
  <si>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</si>
  <si>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</si>
  <si>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</si>
  <si>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</si>
  <si>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</si>
  <si>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</si>
  <si>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</si>
  <si>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</si>
  <si>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</si>
  <si>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</si>
  <si>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</si>
  <si>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</si>
  <si>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</si>
  <si>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</si>
  <si>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</si>
  <si>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</si>
  <si>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</si>
  <si>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</si>
  <si>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</si>
  <si>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</si>
  <si>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</si>
  <si>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</si>
  <si>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</si>
  <si>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</si>
  <si>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</si>
  <si>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</si>
  <si>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</si>
  <si>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</si>
  <si>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</si>
  <si>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</si>
  <si>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</si>
  <si>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</si>
  <si>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</si>
  <si>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</si>
  <si>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</si>
  <si>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</si>
  <si>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</si>
  <si>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</si>
  <si>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</si>
  <si>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</si>
  <si>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</si>
  <si>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</si>
  <si>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</si>
  <si>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</si>
  <si>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</si>
  <si>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</si>
  <si>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</si>
  <si>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</si>
  <si>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</si>
  <si>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</si>
  <si>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</si>
  <si>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</si>
  <si>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</si>
  <si>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</si>
  <si>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</si>
  <si>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</si>
  <si>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</si>
  <si>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</si>
  <si>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</si>
  <si>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</si>
  <si>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</si>
  <si>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</si>
  <si>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</si>
  <si>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</si>
  <si>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</si>
  <si>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</si>
  <si>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</si>
  <si>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</si>
  <si>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</si>
  <si>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</si>
  <si>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</si>
  <si>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</si>
  <si>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</si>
  <si>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</si>
  <si>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</si>
  <si>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</si>
  <si>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</si>
  <si>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</si>
  <si>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</si>
  <si>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</si>
  <si>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</si>
  <si>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</si>
  <si>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</si>
  <si>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</si>
  <si>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</si>
  <si>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</si>
  <si>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</si>
  <si>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</si>
  <si>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</si>
  <si>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</si>
  <si>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</si>
  <si>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</si>
  <si>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</si>
  <si>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</si>
  <si>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</si>
  <si>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</si>
  <si>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</si>
  <si>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</si>
  <si>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</si>
  <si>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</si>
  <si>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</si>
  <si>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</si>
  <si>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</si>
  <si>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</si>
  <si>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</si>
  <si>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</si>
  <si>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</si>
  <si>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</si>
  <si>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</si>
  <si>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</si>
  <si>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</si>
  <si>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</si>
  <si>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</si>
  <si>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</si>
  <si>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</si>
  <si>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</si>
  <si>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</si>
  <si>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</si>
  <si>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</si>
  <si>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</si>
  <si>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</si>
  <si>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</si>
  <si>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</si>
  <si>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</si>
  <si>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</si>
  <si>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</si>
  <si>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</si>
  <si>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</si>
  <si>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</si>
  <si>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</si>
  <si>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</si>
  <si>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</si>
  <si>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</si>
  <si>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</si>
  <si>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</si>
  <si>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</si>
  <si>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</si>
  <si>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</si>
  <si>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</si>
  <si>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</si>
  <si>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</si>
  <si>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</si>
  <si>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</si>
  <si>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</si>
  <si>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</si>
  <si>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</si>
  <si>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</si>
  <si>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</si>
  <si>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</si>
  <si>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</si>
  <si>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</si>
  <si>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</si>
  <si>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</si>
  <si>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</si>
  <si>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</si>
  <si>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</si>
  <si>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</si>
  <si>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</si>
  <si>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</si>
  <si>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</si>
  <si>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</si>
  <si>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</si>
  <si>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</si>
  <si>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</si>
  <si>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</si>
  <si>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</si>
  <si>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</si>
  <si>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</si>
  <si>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</si>
  <si>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</si>
  <si>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</si>
  <si>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</si>
  <si>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</si>
  <si>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</si>
  <si>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</si>
  <si>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</si>
  <si>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</si>
  <si>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</si>
  <si>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</si>
  <si>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</si>
  <si>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</si>
  <si>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</si>
  <si>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</si>
  <si>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</si>
  <si>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</si>
  <si>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</si>
  <si>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</si>
  <si>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</si>
  <si>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</si>
  <si>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</si>
  <si>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</si>
  <si>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</si>
  <si>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</si>
  <si>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</si>
  <si>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</si>
  <si>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</si>
  <si>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</si>
  <si>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</si>
  <si>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</si>
  <si>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</si>
  <si>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</si>
  <si>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</si>
  <si>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</si>
  <si>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</si>
  <si>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</si>
  <si>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</si>
  <si>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</si>
  <si>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</si>
  <si>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</si>
  <si>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</si>
  <si>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</si>
  <si>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</si>
  <si>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</si>
  <si>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</si>
  <si>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</si>
  <si>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</si>
  <si>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</si>
  <si>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</si>
  <si>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</si>
  <si>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</si>
  <si>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</si>
  <si>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</si>
  <si>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</si>
  <si>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</si>
  <si>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</si>
  <si>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</si>
  <si>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</si>
  <si>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</si>
  <si>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</si>
  <si>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</si>
  <si>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</si>
  <si>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</si>
  <si>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</si>
  <si>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</si>
  <si>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</si>
  <si>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</si>
  <si>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</si>
  <si>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</si>
  <si>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</si>
  <si>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</si>
  <si>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</si>
  <si>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</si>
  <si>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</si>
  <si>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</si>
  <si>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</si>
  <si>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</si>
  <si>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</si>
  <si>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</si>
  <si>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</si>
  <si>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</si>
  <si>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</si>
  <si>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</si>
  <si>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</si>
  <si>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</si>
  <si>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</si>
  <si>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</si>
  <si>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</si>
  <si>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</si>
  <si>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</si>
  <si>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</si>
  <si>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</si>
  <si>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</si>
  <si>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</si>
  <si>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</si>
  <si>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</si>
  <si>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</si>
  <si>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</si>
  <si>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</si>
  <si>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</si>
  <si>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</si>
  <si>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</si>
  <si>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</si>
  <si>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</si>
  <si>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</si>
  <si>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</si>
  <si>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</si>
  <si>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</si>
  <si>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</si>
  <si>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</si>
  <si>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</si>
  <si>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</si>
  <si>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</si>
  <si>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</si>
  <si>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</si>
  <si>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</si>
  <si>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</si>
  <si>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</si>
  <si>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</si>
  <si>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</si>
  <si>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</si>
  <si>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</si>
  <si>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</si>
  <si>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</si>
  <si>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</si>
  <si>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</si>
  <si>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</si>
  <si>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</si>
  <si>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</si>
  <si>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</si>
  <si>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</si>
  <si>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</si>
  <si>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</si>
  <si>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</si>
  <si>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</si>
  <si>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</si>
  <si>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</si>
  <si>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</si>
  <si>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</si>
  <si>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</si>
  <si>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</si>
  <si>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</si>
  <si>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</si>
  <si>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</si>
  <si>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</si>
  <si>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</si>
  <si>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</si>
  <si>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</si>
  <si>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</si>
  <si>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</si>
  <si>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</si>
  <si>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</si>
  <si>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</si>
  <si>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</si>
  <si>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</si>
  <si>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</si>
  <si>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</si>
  <si>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</si>
  <si>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</si>
  <si>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</si>
  <si>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</si>
  <si>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</si>
  <si>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</si>
  <si>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</si>
  <si>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</si>
  <si>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</si>
  <si>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</si>
  <si>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</si>
  <si>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</si>
  <si>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</si>
  <si>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</si>
  <si>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</si>
  <si>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</si>
  <si>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</si>
  <si>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</si>
  <si>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</si>
  <si>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</si>
  <si>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</si>
  <si>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</si>
  <si>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</si>
  <si>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</si>
  <si>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</si>
  <si>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</si>
  <si>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</si>
  <si>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</si>
  <si>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</si>
  <si>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</si>
  <si>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</si>
  <si>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</si>
  <si>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</si>
  <si>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</si>
  <si>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</si>
  <si>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</si>
  <si>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</si>
  <si>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</si>
  <si>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</si>
  <si>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</si>
  <si>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</si>
  <si>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</si>
  <si>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</si>
  <si>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</si>
  <si>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</si>
  <si>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</si>
  <si>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</si>
  <si>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</si>
  <si>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</si>
  <si>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</si>
  <si>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</si>
  <si>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</si>
  <si>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</si>
  <si>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</si>
  <si>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</si>
  <si>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</si>
  <si>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</si>
  <si>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</si>
  <si>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</si>
  <si>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</si>
  <si>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</si>
  <si>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</si>
  <si>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</si>
  <si>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</si>
  <si>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</si>
  <si>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</si>
  <si>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</si>
  <si>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</si>
  <si>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</si>
  <si>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</si>
  <si>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</si>
  <si>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</si>
  <si>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</si>
  <si>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</si>
  <si>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</si>
  <si>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</si>
  <si>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</si>
  <si>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</si>
  <si>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</si>
  <si>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</si>
  <si>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</si>
  <si>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</si>
  <si>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</si>
  <si>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</si>
  <si>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</si>
  <si>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</si>
  <si>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</si>
  <si>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</si>
  <si>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</si>
  <si>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</si>
  <si>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</si>
  <si>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</si>
  <si>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</si>
  <si>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</si>
  <si>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</si>
  <si>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</si>
  <si>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</si>
  <si>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</si>
  <si>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</si>
  <si>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</si>
  <si>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</si>
  <si>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</si>
  <si>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</si>
  <si>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</si>
  <si>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</si>
  <si>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</si>
  <si>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</si>
  <si>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</si>
  <si>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</si>
  <si>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</si>
  <si>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</si>
  <si>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</si>
  <si>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</si>
  <si>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</si>
  <si>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</si>
  <si>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</si>
  <si>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</si>
  <si>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</si>
  <si>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</si>
  <si>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</si>
  <si>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</si>
  <si>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</si>
  <si>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</si>
  <si>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</si>
  <si>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</si>
  <si>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</si>
  <si>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</si>
  <si>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</si>
  <si>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</si>
  <si>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</si>
  <si>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</si>
  <si>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</si>
  <si>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</si>
  <si>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</si>
  <si>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</si>
  <si>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</si>
  <si>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</si>
  <si>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</si>
  <si>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</si>
  <si>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</si>
  <si>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</si>
  <si>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</si>
  <si>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</si>
  <si>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</si>
  <si>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</si>
  <si>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</si>
  <si>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</si>
  <si>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</si>
  <si>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</si>
  <si>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</si>
  <si>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</si>
  <si>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</si>
  <si>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</si>
  <si>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</si>
  <si>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</si>
  <si>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</si>
  <si>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</si>
  <si>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</si>
  <si>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</si>
  <si>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</si>
  <si>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</si>
  <si>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</si>
  <si>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</si>
  <si>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</si>
  <si>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</si>
  <si>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</si>
  <si>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</si>
  <si>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</si>
  <si>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</si>
  <si>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</si>
  <si>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</si>
  <si>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</si>
  <si>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</si>
  <si>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</si>
  <si>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</si>
  <si>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</si>
  <si>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</si>
  <si>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</si>
  <si>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</si>
  <si>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</si>
  <si>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</si>
  <si>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</si>
  <si>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</si>
  <si>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</si>
  <si>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</si>
  <si>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</si>
  <si>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</si>
  <si>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</si>
  <si>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</si>
  <si>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</si>
  <si>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</si>
  <si>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</si>
  <si>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</si>
  <si>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</si>
  <si>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</si>
  <si>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</si>
  <si>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</si>
  <si>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</si>
  <si>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</si>
  <si>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</si>
  <si>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</si>
  <si>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</si>
  <si>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</si>
  <si>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</si>
  <si>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</si>
  <si>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</si>
  <si>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</si>
  <si>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</si>
  <si>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</si>
  <si>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</si>
  <si>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</si>
  <si>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</si>
  <si>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</si>
  <si>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</si>
  <si>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</si>
  <si>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</si>
  <si>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</si>
  <si>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</si>
  <si>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</si>
  <si>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</si>
  <si>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</si>
  <si>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</si>
  <si>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</si>
  <si>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</si>
  <si>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</si>
  <si>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</si>
  <si>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</si>
  <si>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</si>
  <si>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</si>
  <si>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</si>
  <si>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</si>
  <si>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</si>
  <si>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</si>
  <si>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</si>
  <si>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</si>
  <si>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</si>
  <si>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</si>
  <si>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</si>
  <si>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</si>
  <si>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</si>
  <si>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</si>
  <si>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</si>
  <si>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</si>
  <si>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</si>
  <si>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</si>
  <si>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</si>
  <si>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</si>
  <si>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</si>
  <si>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</si>
  <si>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</si>
  <si>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</si>
  <si>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</si>
  <si>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</si>
  <si>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</si>
  <si>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</si>
  <si>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</si>
  <si>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</si>
  <si>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</si>
  <si>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</si>
  <si>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</si>
  <si>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</si>
  <si>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</si>
  <si>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</si>
  <si>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</si>
  <si>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</si>
  <si>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</si>
  <si>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</si>
  <si>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</si>
  <si>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</si>
  <si>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</si>
  <si>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</si>
  <si>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</si>
  <si>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</si>
  <si>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</si>
  <si>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</si>
  <si>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</si>
  <si>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</si>
  <si>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</si>
  <si>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</si>
  <si>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</si>
  <si>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</si>
  <si>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</si>
  <si>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</si>
  <si>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</si>
  <si>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</si>
  <si>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</si>
  <si>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</si>
  <si>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</si>
  <si>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</si>
  <si>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</si>
  <si>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</si>
  <si>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</si>
  <si>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</si>
  <si>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</si>
  <si>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</si>
  <si>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</si>
  <si>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</si>
  <si>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</si>
  <si>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</si>
  <si>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</si>
  <si>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</si>
  <si>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</si>
  <si>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</si>
  <si>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</si>
  <si>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</si>
  <si>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</si>
  <si>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</si>
  <si>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</si>
  <si>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</si>
  <si>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</si>
  <si>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</si>
  <si>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</si>
  <si>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</si>
  <si>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</si>
  <si>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</si>
  <si>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</si>
  <si>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</si>
  <si>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</si>
  <si>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</si>
  <si>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</si>
  <si>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</si>
  <si>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</si>
  <si>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</si>
  <si>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</si>
  <si>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</si>
  <si>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</si>
  <si>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</si>
  <si>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</si>
  <si>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</si>
  <si>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</si>
  <si>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</si>
  <si>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</si>
  <si>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</si>
  <si>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</si>
  <si>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</si>
  <si>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</si>
  <si>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</si>
  <si>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</si>
  <si>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</si>
  <si>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</si>
  <si>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</si>
  <si>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</si>
  <si>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</si>
  <si>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</si>
  <si>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</si>
  <si>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</si>
  <si>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</si>
  <si>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</si>
  <si>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</si>
  <si>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</si>
  <si>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</si>
  <si>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</si>
  <si>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</si>
  <si>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</si>
  <si>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</si>
  <si>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</si>
  <si>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</si>
  <si>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</si>
  <si>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</si>
  <si>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</si>
  <si>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</si>
  <si>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</si>
  <si>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</si>
  <si>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</si>
  <si>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</si>
  <si>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</si>
  <si>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</si>
  <si>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</si>
  <si>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</si>
  <si>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</si>
  <si>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</si>
  <si>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</si>
  <si>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</si>
  <si>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</si>
  <si>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</si>
  <si>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</si>
  <si>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</si>
  <si>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</si>
  <si>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</si>
  <si>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</si>
  <si>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</si>
  <si>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</si>
  <si>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</si>
  <si>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</si>
  <si>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</si>
  <si>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</si>
  <si>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</si>
  <si>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</si>
  <si>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</si>
  <si>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</si>
  <si>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</si>
  <si>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</si>
  <si>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</si>
  <si>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</si>
  <si>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</si>
  <si>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</si>
  <si>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</si>
  <si>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</si>
  <si>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</si>
  <si>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</si>
  <si>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</si>
  <si>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</si>
  <si>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</si>
  <si>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</si>
  <si>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</si>
  <si>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</si>
  <si>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</si>
  <si>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</si>
  <si>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</si>
  <si>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</si>
  <si>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</si>
  <si>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</si>
  <si>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</si>
  <si>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</si>
  <si>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</si>
  <si>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</si>
  <si>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</si>
  <si>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</si>
  <si>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</si>
  <si>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</si>
  <si>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</si>
  <si>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</si>
  <si>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</si>
  <si>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</si>
  <si>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</si>
  <si>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</si>
  <si>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</si>
  <si>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</si>
  <si>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</si>
  <si>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</si>
  <si>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</si>
  <si>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</si>
  <si>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</si>
  <si>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</si>
  <si>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</si>
  <si>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</si>
  <si>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</si>
  <si>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</si>
  <si>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</si>
  <si>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</si>
  <si>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</si>
  <si>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</si>
  <si>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</si>
  <si>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</si>
  <si>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</si>
  <si>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</si>
  <si>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</si>
  <si>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</si>
  <si>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</si>
  <si>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</si>
  <si>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</si>
  <si>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</si>
  <si>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</si>
  <si>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</si>
  <si>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</si>
  <si>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</si>
  <si>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</si>
  <si>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</si>
  <si>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</si>
  <si>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</si>
  <si>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</si>
  <si>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</si>
  <si>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</si>
  <si>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</si>
  <si>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</si>
  <si>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</si>
  <si>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</si>
  <si>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</si>
  <si>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</si>
  <si>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</si>
  <si>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</si>
  <si>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</si>
  <si>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</si>
  <si>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</si>
  <si>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</si>
  <si>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</si>
  <si>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</si>
  <si>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</si>
  <si>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</si>
  <si>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</si>
  <si>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</si>
  <si>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</si>
  <si>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</si>
  <si>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</si>
  <si>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</si>
  <si>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</si>
  <si>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</si>
  <si>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</si>
  <si>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</si>
  <si>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</si>
  <si>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</si>
  <si>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</si>
  <si>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</si>
  <si>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</si>
  <si>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</si>
  <si>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</si>
  <si>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</si>
  <si>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</si>
  <si>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</si>
  <si>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</si>
  <si>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</si>
  <si>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</si>
  <si>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</si>
  <si>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</si>
  <si>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</si>
  <si>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</si>
  <si>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</si>
  <si>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</si>
  <si>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</si>
  <si>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</si>
  <si>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</si>
  <si>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</si>
  <si>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</si>
  <si>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</si>
  <si>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</si>
  <si>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</si>
  <si>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</si>
  <si>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</si>
  <si>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</si>
  <si>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</si>
  <si>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</si>
  <si>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</si>
  <si>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</si>
  <si>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</si>
  <si>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</si>
  <si>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</si>
  <si>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</si>
  <si>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</si>
  <si>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</si>
  <si>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</si>
  <si>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</si>
  <si>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</si>
  <si>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</si>
  <si>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</si>
  <si>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</si>
  <si>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</si>
  <si>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</si>
  <si>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</si>
  <si>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</si>
  <si>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</si>
  <si>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</si>
  <si>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</si>
  <si>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</si>
  <si>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</si>
  <si>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</si>
  <si>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</si>
  <si>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</si>
  <si>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</si>
  <si>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</si>
  <si>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</si>
  <si>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</si>
  <si>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</si>
  <si>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</si>
  <si>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</si>
  <si>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</si>
  <si>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</si>
  <si>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</si>
  <si>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</si>
  <si>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</si>
  <si>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</si>
  <si>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</si>
  <si>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</si>
  <si>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</si>
  <si>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</si>
  <si>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</si>
  <si>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</si>
  <si>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</si>
  <si>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</si>
  <si>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</si>
  <si>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</si>
  <si>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</si>
  <si>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</si>
  <si>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</si>
  <si>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</si>
  <si>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</si>
  <si>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</si>
  <si>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</si>
  <si>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</si>
  <si>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</si>
  <si>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</si>
  <si>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</si>
  <si>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</si>
  <si>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</si>
  <si>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</si>
  <si>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</si>
  <si>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</si>
  <si>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</si>
  <si>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</si>
  <si>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</si>
  <si>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</si>
  <si>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</si>
  <si>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</si>
  <si>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</si>
  <si>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</si>
  <si>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</si>
  <si>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</si>
  <si>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</si>
  <si>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</si>
  <si>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</si>
  <si>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</si>
  <si>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</si>
  <si>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</si>
  <si>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</si>
  <si>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</si>
  <si>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</si>
  <si>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</si>
  <si>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</si>
  <si>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</si>
  <si>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</si>
  <si>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</si>
  <si>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</si>
  <si>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</si>
  <si>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</si>
  <si>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</si>
  <si>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</si>
  <si>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</si>
  <si>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</si>
  <si>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</si>
  <si>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</si>
  <si>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</si>
  <si>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</si>
  <si>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</si>
  <si>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</si>
  <si>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</si>
  <si>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</si>
  <si>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</si>
  <si>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</si>
  <si>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</si>
  <si>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</si>
  <si>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</si>
  <si>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</si>
  <si>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</si>
  <si>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</si>
  <si>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</si>
  <si>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</si>
  <si>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</si>
  <si>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</si>
  <si>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</si>
  <si>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</si>
  <si>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</si>
  <si>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</si>
  <si>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</si>
  <si>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</si>
  <si>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</si>
  <si>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</si>
  <si>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</si>
  <si>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</si>
  <si>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</si>
  <si>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</si>
  <si>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</si>
  <si>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</si>
  <si>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</si>
  <si>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</si>
  <si>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</si>
  <si>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</si>
  <si>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</si>
  <si>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</si>
  <si>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</si>
  <si>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</si>
  <si>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</si>
  <si>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</si>
  <si>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</si>
  <si>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</si>
  <si>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</si>
  <si>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</si>
  <si>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</si>
  <si>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</si>
  <si>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</si>
  <si>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</si>
  <si>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</si>
  <si>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</si>
  <si>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</si>
  <si>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</si>
  <si>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</si>
  <si>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</si>
  <si>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</si>
  <si>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</si>
  <si>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</si>
  <si>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</si>
  <si>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</si>
  <si>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</si>
  <si>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</si>
  <si>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</si>
  <si>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</si>
  <si>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</si>
  <si>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</si>
  <si>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</si>
  <si>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</si>
  <si>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</si>
  <si>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</si>
  <si>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</si>
  <si>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</si>
  <si>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</si>
  <si>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</si>
  <si>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</si>
  <si>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</si>
  <si>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</si>
  <si>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</si>
  <si>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</si>
  <si>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</si>
  <si>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</si>
  <si>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</si>
  <si>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</si>
  <si>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</si>
  <si>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</si>
  <si>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</si>
  <si>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</si>
  <si>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</si>
  <si>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</si>
  <si>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</si>
  <si>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</si>
  <si>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</si>
  <si>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</si>
  <si>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</si>
  <si>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</si>
  <si>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</si>
  <si>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</si>
  <si>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</si>
  <si>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</si>
  <si>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</si>
  <si>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</si>
  <si>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</si>
  <si>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</si>
  <si>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</si>
  <si>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</si>
  <si>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</si>
  <si>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</si>
  <si>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</si>
  <si>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</si>
  <si>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</si>
  <si>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</si>
  <si>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</si>
  <si>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</si>
  <si>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</si>
  <si>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</si>
  <si>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</si>
  <si>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</si>
  <si>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</si>
  <si>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</si>
  <si>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</si>
  <si>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</si>
  <si>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</si>
  <si>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</si>
  <si>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</si>
  <si>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</si>
  <si>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</si>
  <si>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</si>
  <si>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</si>
  <si>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</si>
  <si>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</si>
  <si>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</si>
  <si>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</si>
  <si>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</si>
  <si>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</si>
  <si>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</si>
  <si>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</si>
  <si>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</si>
  <si>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</si>
  <si>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</si>
  <si>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</si>
  <si>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</si>
  <si>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</si>
  <si>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</si>
  <si>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</si>
  <si>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</si>
  <si>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</si>
  <si>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</si>
  <si>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</si>
  <si>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</si>
  <si>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</si>
  <si>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</si>
  <si>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</si>
  <si>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</si>
  <si>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</si>
  <si>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</si>
  <si>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</si>
  <si>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</si>
  <si>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</si>
  <si>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</si>
  <si>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</si>
  <si>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</si>
  <si>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</si>
  <si>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</si>
  <si>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</si>
  <si>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</si>
  <si>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</si>
  <si>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</si>
  <si>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</si>
  <si>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</si>
  <si>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</si>
  <si>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</si>
  <si>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</si>
  <si>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</si>
  <si>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</si>
  <si>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</si>
  <si>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</si>
  <si>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</si>
  <si>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</si>
  <si>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</si>
  <si>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</si>
  <si>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</si>
  <si>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</si>
  <si>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</si>
  <si>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</si>
  <si>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</si>
  <si>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</si>
  <si>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</si>
  <si>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</si>
  <si>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</si>
  <si>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</si>
  <si>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</si>
  <si>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</si>
  <si>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</si>
  <si>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</si>
  <si>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</si>
  <si>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</si>
  <si>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</si>
  <si>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</si>
  <si>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</si>
  <si>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</si>
  <si>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</si>
  <si>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</si>
  <si>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</si>
  <si>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</si>
  <si>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</si>
  <si>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</si>
  <si>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</si>
  <si>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</si>
  <si>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</si>
  <si>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</si>
  <si>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</si>
  <si>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</si>
  <si>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</si>
  <si>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</si>
  <si>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</si>
  <si>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</si>
  <si>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</si>
  <si>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</si>
  <si>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</si>
  <si>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</si>
  <si>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</si>
  <si>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</si>
  <si>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</si>
  <si>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</si>
  <si>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</si>
  <si>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</si>
  <si>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</si>
  <si>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</si>
  <si>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</si>
  <si>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</si>
  <si>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</si>
  <si>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</si>
  <si>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</si>
  <si>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</si>
  <si>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</si>
  <si>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</si>
  <si>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</si>
  <si>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</si>
  <si>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</si>
  <si>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</si>
  <si>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</si>
  <si>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</si>
  <si>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</si>
  <si>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</si>
  <si>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</si>
  <si>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</si>
  <si>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</si>
  <si>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</si>
  <si>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</si>
  <si>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</si>
  <si>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</si>
  <si>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</si>
  <si>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</si>
  <si>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</si>
  <si>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</si>
  <si>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</si>
  <si>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</si>
  <si>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</si>
  <si>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</si>
  <si>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</si>
  <si>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</si>
  <si>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</si>
  <si>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</si>
  <si>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</si>
  <si>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</si>
  <si>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</si>
  <si>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</si>
  <si>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</si>
  <si>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</si>
  <si>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</si>
  <si>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</si>
  <si>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</si>
  <si>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</si>
  <si>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</si>
  <si>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</si>
  <si>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</si>
  <si>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</si>
  <si>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</si>
  <si>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</si>
  <si>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</si>
  <si>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</si>
  <si>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</si>
  <si>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</si>
  <si>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</si>
  <si>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</si>
  <si>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</si>
  <si>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</si>
  <si>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</si>
  <si>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</si>
  <si>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</si>
  <si>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</si>
  <si>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</si>
  <si>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</si>
  <si>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</si>
  <si>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</si>
  <si>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</si>
  <si>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</si>
  <si>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</si>
  <si>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</si>
  <si>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</si>
  <si>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</si>
  <si>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</si>
  <si>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</si>
  <si>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</si>
  <si>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</si>
  <si>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</si>
  <si>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</si>
  <si>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</si>
  <si>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</si>
  <si>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</si>
  <si>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</si>
  <si>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</si>
  <si>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</si>
  <si>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</si>
  <si>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</si>
  <si>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</si>
  <si>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</si>
  <si>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</si>
  <si>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</si>
  <si>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</si>
  <si>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</si>
  <si>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</si>
  <si>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</si>
  <si>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</si>
  <si>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</si>
  <si>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</si>
  <si>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</si>
  <si>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</si>
  <si>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</si>
  <si>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</si>
  <si>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</si>
  <si>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</si>
  <si>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</si>
  <si>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</si>
  <si>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</si>
  <si>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</si>
  <si>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</si>
  <si>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</si>
  <si>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</si>
  <si>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</si>
  <si>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</si>
  <si>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</si>
  <si>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</si>
  <si>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</si>
  <si>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</si>
  <si>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</si>
  <si>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</si>
  <si>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</si>
  <si>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</si>
  <si>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</si>
  <si>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</si>
  <si>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</si>
  <si>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</si>
  <si>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</si>
  <si>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</si>
  <si>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</si>
  <si>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</si>
  <si>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</si>
  <si>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</si>
  <si>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</si>
  <si>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</si>
  <si>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</si>
  <si>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</si>
  <si>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</si>
  <si>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</si>
  <si>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</si>
  <si>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</si>
  <si>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</si>
  <si>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</si>
  <si>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</si>
  <si>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</si>
  <si>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</si>
  <si>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</si>
  <si>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</si>
  <si>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</si>
  <si>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</si>
  <si>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</si>
  <si>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</si>
  <si>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</si>
  <si>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</si>
  <si>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</si>
  <si>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</si>
  <si>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</si>
  <si>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</si>
  <si>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</si>
  <si>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</si>
  <si>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</si>
  <si>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</si>
  <si>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</si>
  <si>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</si>
  <si>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</si>
  <si>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</si>
  <si>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</si>
  <si>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</si>
  <si>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</si>
  <si>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</si>
  <si>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</si>
  <si>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</si>
  <si>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</si>
  <si>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</si>
  <si>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</si>
  <si>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</si>
  <si>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</si>
  <si>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</si>
  <si>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</si>
  <si>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</si>
  <si>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</si>
  <si>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</si>
  <si>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</si>
  <si>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</si>
  <si>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</si>
  <si>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</si>
  <si>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</si>
  <si>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</si>
  <si>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</si>
  <si>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</si>
  <si>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</si>
  <si>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</si>
  <si>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</si>
  <si>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</si>
  <si>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</si>
  <si>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</si>
  <si>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</si>
  <si>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</si>
  <si>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</si>
  <si>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</si>
  <si>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</si>
  <si>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</si>
  <si>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</si>
  <si>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</si>
  <si>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</si>
  <si>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</si>
  <si>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</si>
  <si>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</si>
  <si>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</si>
  <si>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</si>
  <si>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</si>
  <si>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</si>
  <si>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</si>
  <si>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</si>
  <si>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</si>
  <si>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</si>
  <si>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</si>
  <si>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</si>
  <si>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</si>
  <si>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</si>
  <si>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</si>
  <si>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</si>
  <si>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</si>
  <si>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</si>
  <si>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</si>
  <si>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</si>
  <si>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</si>
  <si>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</si>
  <si>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</si>
  <si>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</si>
  <si>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</si>
  <si>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</si>
  <si>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</si>
  <si>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</si>
  <si>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</si>
  <si>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</si>
  <si>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</si>
  <si>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</si>
  <si>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</si>
  <si>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</si>
  <si>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</si>
  <si>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</si>
  <si>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</si>
  <si>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</si>
  <si>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</si>
  <si>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</si>
  <si>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</si>
  <si>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</si>
  <si>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</si>
  <si>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</si>
  <si>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</si>
  <si>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</si>
  <si>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</si>
  <si>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</si>
  <si>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</si>
  <si>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</si>
  <si>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</si>
  <si>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</si>
  <si>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</si>
  <si>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</si>
  <si>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</si>
  <si>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</si>
  <si>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</si>
  <si>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</si>
  <si>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</si>
  <si>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</si>
  <si>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</si>
  <si>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</si>
  <si>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</si>
  <si>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</si>
  <si>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</si>
  <si>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</si>
  <si>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</si>
  <si>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</si>
  <si>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</si>
  <si>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</si>
  <si>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</si>
  <si>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</si>
  <si>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</si>
  <si>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</si>
  <si>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</si>
  <si>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</si>
  <si>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</si>
  <si>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</si>
  <si>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</si>
  <si>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</si>
  <si>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</si>
  <si>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</si>
  <si>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</si>
  <si>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</si>
  <si>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</si>
  <si>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</si>
  <si>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</si>
  <si>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</si>
  <si>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</si>
  <si>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</si>
  <si>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</si>
  <si>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</si>
  <si>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</si>
  <si>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</si>
  <si>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</si>
  <si>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</si>
  <si>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</si>
  <si>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</si>
  <si>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</si>
  <si>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</si>
  <si>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</si>
  <si>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</si>
  <si>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</si>
  <si>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</si>
  <si>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</si>
  <si>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</si>
  <si>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</si>
  <si>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</si>
  <si>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</si>
  <si>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</si>
  <si>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</si>
  <si>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</si>
  <si>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</si>
  <si>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</si>
  <si>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</si>
  <si>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</si>
  <si>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</si>
  <si>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</si>
  <si>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</si>
  <si>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</si>
  <si>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</si>
  <si>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</si>
  <si>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</si>
  <si>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</si>
  <si>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</si>
  <si>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</si>
  <si>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</si>
  <si>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</si>
  <si>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</si>
  <si>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</si>
  <si>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</si>
  <si>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</si>
  <si>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</si>
  <si>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</si>
  <si>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</si>
  <si>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</si>
  <si>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</si>
  <si>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</si>
  <si>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</si>
  <si>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</si>
  <si>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</si>
  <si>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</si>
  <si>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</si>
  <si>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</si>
  <si>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</si>
  <si>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</si>
  <si>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</si>
  <si>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</si>
  <si>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</si>
  <si>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</si>
  <si>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</si>
  <si>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</si>
  <si>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</si>
  <si>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</si>
  <si>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</si>
  <si>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</si>
  <si>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</si>
  <si>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</si>
  <si>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</si>
  <si>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</si>
  <si>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</si>
  <si>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</si>
  <si>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</si>
  <si>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</si>
  <si>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</si>
  <si>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</si>
  <si>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</si>
  <si>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</si>
  <si>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</si>
  <si>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</si>
  <si>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</si>
  <si>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</si>
  <si>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</si>
  <si>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</si>
  <si>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</si>
  <si>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</si>
  <si>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</si>
  <si>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</si>
  <si>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</si>
  <si>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</si>
  <si>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</si>
  <si>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</si>
  <si>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</si>
  <si>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</si>
  <si>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</si>
  <si>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</si>
  <si>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</si>
  <si>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</si>
  <si>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</si>
  <si>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</si>
  <si>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</si>
  <si>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</si>
  <si>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</si>
  <si>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</si>
  <si>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</si>
  <si>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</si>
  <si>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</si>
  <si>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</si>
  <si>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</si>
  <si>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</si>
  <si>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</si>
  <si>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</si>
  <si>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</si>
  <si>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</si>
  <si>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</si>
  <si>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</si>
  <si>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</si>
  <si>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</si>
  <si>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</si>
  <si>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</si>
  <si>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</si>
  <si>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</si>
  <si>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</si>
  <si>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</si>
  <si>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</si>
  <si>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</si>
  <si>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</si>
  <si>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</si>
  <si>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</si>
  <si>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</si>
  <si>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</si>
  <si>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</si>
  <si>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</si>
  <si>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</si>
  <si>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</si>
  <si>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</si>
  <si>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</si>
  <si>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</si>
  <si>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</si>
  <si>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</si>
  <si>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</si>
  <si>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</si>
  <si>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</si>
  <si>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</si>
  <si>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</si>
  <si>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</si>
  <si>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</si>
  <si>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</si>
  <si>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</si>
  <si>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</si>
  <si>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</si>
  <si>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</si>
  <si>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</si>
  <si>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</si>
  <si>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</si>
  <si>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</si>
  <si>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</si>
  <si>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</si>
  <si>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</si>
  <si>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</si>
  <si>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</si>
  <si>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</si>
  <si>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</si>
  <si>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</si>
  <si>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</si>
  <si>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</si>
  <si>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</si>
  <si>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</si>
  <si>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</si>
  <si>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</si>
  <si>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</si>
  <si>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</si>
  <si>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</si>
  <si>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</si>
  <si>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</si>
  <si>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</si>
  <si>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</si>
  <si>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</si>
  <si>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</si>
  <si>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</si>
  <si>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</si>
  <si>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</si>
  <si>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</si>
  <si>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</si>
  <si>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</si>
  <si>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</si>
  <si>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</si>
  <si>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</si>
  <si>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</si>
  <si>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</si>
  <si>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</si>
  <si>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</si>
  <si>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</si>
  <si>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</si>
  <si>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</si>
  <si>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</si>
  <si>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</si>
  <si>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</si>
  <si>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</si>
  <si>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</si>
  <si>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</si>
  <si>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</si>
  <si>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</si>
  <si>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</si>
  <si>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</si>
  <si>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</si>
  <si>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</si>
  <si>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</si>
  <si>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</si>
  <si>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</si>
  <si>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</si>
  <si>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</si>
  <si>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</si>
  <si>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</si>
  <si>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</si>
  <si>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</si>
  <si>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</si>
  <si>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</si>
  <si>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</si>
  <si>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</si>
  <si>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</si>
  <si>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</si>
  <si>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</si>
  <si>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</si>
  <si>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</si>
  <si>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</si>
  <si>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</si>
  <si>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</si>
  <si>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</si>
  <si>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</si>
  <si>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</si>
  <si>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</si>
  <si>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</si>
  <si>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</si>
  <si>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</si>
  <si>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</si>
  <si>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</si>
  <si>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</si>
  <si>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</si>
  <si>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</si>
  <si>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</si>
  <si>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</si>
  <si>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</si>
  <si>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</si>
  <si>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</si>
  <si>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</si>
  <si>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</si>
  <si>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</si>
  <si>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</si>
  <si>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</si>
  <si>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</si>
  <si>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</si>
  <si>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</si>
  <si>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</si>
  <si>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</si>
  <si>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</si>
  <si>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</si>
  <si>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</si>
  <si>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</si>
  <si>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</si>
  <si>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</si>
  <si>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</si>
  <si>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</si>
  <si>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</si>
  <si>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</si>
  <si>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</si>
  <si>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</si>
  <si>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</si>
  <si>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</si>
  <si>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</si>
  <si>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</si>
  <si>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</si>
  <si>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</si>
  <si>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</si>
  <si>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</si>
  <si>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</si>
  <si>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</si>
  <si>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</si>
  <si>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</si>
  <si>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</si>
  <si>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</si>
  <si>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</si>
  <si>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</si>
  <si>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</si>
  <si>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</si>
  <si>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</si>
  <si>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</si>
  <si>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</si>
  <si>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</si>
  <si>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</si>
  <si>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</si>
  <si>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</si>
  <si>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</si>
  <si>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</si>
  <si>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</si>
  <si>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</si>
  <si>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</si>
  <si>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</si>
  <si>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</si>
  <si>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</si>
  <si>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</si>
  <si>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</si>
  <si>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</si>
  <si>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</si>
  <si>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</si>
  <si>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</si>
  <si>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</si>
  <si>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</si>
  <si>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</si>
  <si>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</si>
  <si>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</si>
  <si>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</si>
  <si>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</si>
  <si>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</si>
  <si>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</si>
  <si>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</si>
  <si>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</si>
  <si>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</si>
  <si>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</si>
  <si>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</si>
  <si>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</si>
  <si>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</si>
  <si>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</si>
  <si>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</si>
  <si>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</si>
  <si>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</si>
  <si>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</si>
  <si>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</si>
  <si>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</si>
  <si>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</si>
  <si>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</si>
  <si>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</si>
  <si>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</si>
  <si>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</si>
  <si>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</si>
  <si>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</si>
  <si>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</si>
  <si>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</si>
  <si>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</si>
  <si>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</si>
  <si>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</si>
  <si>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</si>
  <si>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</si>
  <si>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</si>
  <si>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</si>
  <si>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</si>
  <si>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</si>
  <si>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</si>
  <si>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</si>
  <si>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</si>
  <si>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</si>
  <si>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</si>
  <si>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</si>
  <si>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</si>
  <si>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</si>
  <si>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</si>
  <si>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</si>
  <si>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</si>
  <si>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</si>
  <si>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</si>
  <si>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</si>
  <si>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</si>
  <si>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</si>
  <si>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</si>
  <si>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</si>
  <si>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</si>
  <si>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</si>
  <si>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</si>
  <si>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</si>
  <si>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</si>
  <si>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</si>
  <si>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</si>
  <si>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</si>
  <si>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</si>
  <si>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</si>
  <si>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</si>
  <si>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</si>
  <si>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</si>
  <si>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</si>
  <si>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</si>
  <si>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</si>
  <si>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</si>
  <si>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</si>
  <si>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</si>
  <si>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</si>
  <si>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</si>
  <si>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</si>
  <si>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</si>
  <si>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</si>
  <si>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</si>
  <si>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</si>
  <si>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</si>
  <si>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</si>
  <si>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</si>
  <si>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</si>
  <si>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</si>
  <si>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</si>
  <si>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</si>
  <si>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</si>
  <si>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</si>
  <si>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</si>
  <si>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</si>
  <si>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</si>
  <si>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</si>
  <si>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</si>
  <si>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</si>
  <si>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</si>
  <si>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</si>
  <si>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</si>
  <si>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</si>
  <si>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</si>
  <si>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</si>
  <si>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</si>
  <si>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</si>
  <si>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</si>
  <si>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</si>
  <si>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</si>
  <si>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</si>
  <si>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</si>
  <si>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</si>
  <si>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</si>
  <si>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</si>
  <si>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</si>
  <si>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</si>
  <si>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</si>
  <si>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</si>
  <si>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</si>
  <si>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</si>
  <si>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</si>
  <si>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</si>
  <si>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</si>
  <si>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</si>
  <si>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</si>
  <si>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</si>
  <si>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</si>
  <si>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</si>
  <si>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</si>
  <si>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</si>
  <si>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</si>
  <si>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</si>
  <si>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</si>
  <si>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</si>
  <si>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</si>
  <si>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</si>
  <si>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</si>
  <si>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</si>
  <si>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</si>
  <si>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</si>
  <si>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</si>
  <si>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</si>
  <si>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</si>
  <si>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</si>
  <si>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</si>
  <si>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</si>
  <si>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</si>
  <si>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</si>
  <si>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</si>
  <si>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</si>
  <si>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</si>
  <si>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</si>
  <si>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</si>
  <si>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</si>
  <si>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</si>
  <si>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</si>
  <si>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</si>
  <si>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</si>
  <si>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</si>
  <si>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</si>
  <si>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</si>
  <si>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</si>
  <si>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</si>
  <si>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</si>
  <si>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</si>
  <si>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</si>
  <si>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</si>
  <si>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</si>
  <si>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</si>
  <si>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</si>
  <si>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</si>
  <si>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</si>
  <si>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</si>
  <si>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</si>
  <si>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</si>
  <si>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</si>
  <si>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</si>
  <si>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</si>
  <si>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</si>
  <si>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</si>
  <si>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</si>
  <si>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</si>
  <si>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</si>
  <si>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</si>
  <si>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</si>
  <si>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</si>
  <si>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</si>
  <si>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</si>
  <si>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</si>
  <si>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</si>
  <si>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</si>
  <si>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</si>
  <si>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</si>
  <si>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</si>
  <si>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</si>
  <si>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</si>
  <si>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</si>
  <si>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</si>
  <si>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</si>
  <si>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</si>
  <si>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</si>
  <si>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</si>
  <si>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</si>
  <si>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</si>
  <si>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</si>
  <si>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</si>
  <si>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</si>
  <si>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</si>
  <si>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</si>
  <si>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</si>
  <si>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</si>
  <si>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</si>
  <si>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</si>
  <si>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</si>
  <si>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</si>
  <si>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</si>
  <si>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</si>
  <si>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</si>
  <si>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</si>
  <si>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</si>
  <si>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</si>
  <si>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</si>
  <si>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</si>
  <si>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</si>
  <si>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</si>
  <si>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</si>
  <si>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</si>
  <si>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</si>
  <si>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</si>
  <si>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</si>
  <si>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</si>
  <si>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</si>
  <si>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</si>
  <si>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</si>
  <si>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</si>
  <si>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</si>
  <si>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</si>
  <si>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</si>
  <si>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</si>
  <si>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</si>
  <si>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</si>
  <si>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</si>
  <si>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</si>
  <si>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</si>
  <si>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</si>
  <si>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</si>
  <si>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</si>
  <si>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</si>
  <si>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</si>
  <si>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</si>
  <si>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</si>
  <si>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</si>
  <si>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</si>
  <si>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</si>
  <si>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</si>
  <si>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</si>
  <si>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</si>
  <si>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</si>
  <si>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</si>
  <si>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</si>
  <si>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</si>
  <si>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</si>
  <si>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</si>
  <si>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</si>
  <si>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</si>
  <si>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</si>
  <si>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</si>
  <si>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</si>
  <si>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</si>
  <si>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</si>
  <si>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</si>
  <si>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</si>
  <si>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</si>
  <si>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</si>
  <si>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</si>
  <si>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</si>
  <si>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</si>
  <si>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</si>
  <si>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</si>
  <si>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</si>
  <si>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</si>
  <si>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</si>
  <si>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</si>
  <si>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</si>
  <si>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</si>
  <si>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</si>
  <si>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</si>
  <si>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</si>
  <si>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</si>
  <si>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</si>
  <si>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</si>
  <si>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</si>
  <si>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</si>
  <si>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</si>
  <si>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</si>
  <si>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</si>
  <si>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</si>
  <si>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</si>
  <si>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</si>
  <si>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</si>
  <si>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</si>
  <si>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</si>
  <si>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</si>
  <si>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</si>
  <si>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</si>
  <si>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</si>
  <si>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</si>
  <si>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</si>
  <si>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</si>
  <si>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</si>
  <si>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</si>
  <si>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</si>
  <si>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</si>
  <si>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</si>
  <si>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</si>
  <si>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</si>
  <si>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</si>
  <si>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</si>
  <si>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</si>
  <si>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</si>
  <si>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</si>
  <si>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</si>
  <si>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</si>
  <si>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</si>
  <si>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</si>
  <si>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</si>
  <si>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</si>
  <si>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</si>
  <si>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</si>
  <si>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</si>
  <si>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</si>
  <si>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</si>
  <si>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</si>
  <si>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</si>
  <si>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</si>
  <si>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</si>
  <si>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</si>
  <si>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</si>
  <si>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</si>
  <si>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</si>
  <si>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</si>
  <si>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</si>
  <si>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</si>
  <si>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</si>
  <si>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</si>
  <si>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</si>
  <si>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</si>
  <si>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</si>
  <si>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</si>
  <si>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</si>
  <si>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</si>
  <si>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</si>
  <si>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</si>
  <si>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</si>
  <si>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</si>
  <si>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</si>
  <si>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</si>
  <si>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</si>
  <si>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</si>
  <si>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</si>
  <si>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</si>
  <si>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</si>
  <si>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</si>
  <si>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</si>
  <si>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</si>
  <si>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</si>
  <si>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</si>
  <si>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</si>
  <si>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</si>
  <si>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</si>
  <si>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</si>
  <si>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</si>
  <si>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</si>
  <si>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</si>
  <si>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</si>
  <si>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</si>
  <si>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</si>
  <si>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</si>
  <si>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</si>
  <si>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</si>
  <si>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</si>
  <si>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</si>
  <si>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</si>
  <si>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</si>
  <si>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</si>
  <si>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</si>
  <si>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</si>
  <si>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</si>
  <si>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</si>
  <si>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</si>
  <si>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</si>
  <si>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</si>
  <si>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</si>
  <si>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</si>
  <si>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</si>
  <si>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</si>
  <si>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</si>
  <si>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</si>
  <si>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</si>
  <si>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</si>
  <si>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</si>
  <si>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</si>
  <si>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</si>
  <si>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</si>
  <si>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</si>
  <si>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</si>
  <si>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</si>
  <si>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</si>
  <si>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</si>
  <si>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</si>
  <si>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</si>
  <si>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</si>
  <si>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</si>
  <si>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</si>
  <si>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</si>
  <si>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</si>
  <si>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</si>
  <si>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</si>
  <si>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</si>
  <si>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</si>
  <si>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</si>
  <si>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</si>
  <si>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</si>
  <si>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</si>
  <si>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</si>
  <si>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</si>
  <si>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</si>
  <si>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</si>
  <si>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</si>
  <si>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</si>
  <si>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</si>
  <si>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</si>
  <si>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</si>
  <si>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</si>
  <si>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</si>
  <si>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</si>
  <si>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</si>
  <si>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</si>
  <si>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</si>
  <si>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</si>
  <si>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</si>
  <si>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</si>
  <si>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</si>
  <si>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</si>
  <si>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</si>
  <si>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</si>
  <si>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</si>
  <si>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</si>
  <si>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</si>
  <si>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</si>
  <si>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</si>
  <si>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</si>
  <si>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</si>
  <si>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</si>
  <si>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</si>
  <si>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</si>
  <si>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</si>
  <si>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</si>
  <si>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</si>
  <si>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</si>
  <si>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</si>
  <si>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</si>
  <si>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</si>
  <si>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</si>
  <si>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</si>
  <si>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</si>
  <si>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</si>
  <si>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</si>
  <si>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</si>
  <si>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</si>
  <si>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</si>
  <si>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</si>
  <si>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</si>
  <si>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</si>
  <si>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</si>
  <si>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</si>
  <si>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</si>
  <si>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</si>
  <si>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</si>
  <si>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</si>
  <si>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</si>
  <si>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</si>
  <si>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</si>
  <si>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</si>
  <si>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</si>
  <si>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</si>
  <si>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</si>
  <si>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</si>
  <si>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</si>
  <si>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</si>
  <si>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</si>
  <si>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</si>
  <si>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</si>
  <si>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</si>
  <si>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</si>
  <si>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</si>
  <si>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</si>
  <si>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</si>
  <si>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</si>
  <si>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</si>
  <si>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</si>
  <si>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</si>
  <si>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</si>
  <si>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</si>
  <si>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</si>
  <si>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</si>
  <si>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</si>
  <si>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</si>
  <si>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</si>
  <si>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</si>
  <si>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</si>
  <si>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</si>
  <si>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</si>
  <si>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</si>
  <si>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</si>
  <si>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</si>
  <si>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</si>
  <si>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</si>
  <si>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</si>
  <si>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</si>
  <si>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</si>
  <si>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</si>
  <si>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</si>
  <si>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</si>
  <si>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</si>
  <si>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</si>
  <si>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</si>
  <si>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</si>
  <si>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</si>
  <si>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</si>
  <si>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</si>
  <si>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</si>
  <si>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</si>
  <si>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</si>
  <si>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</si>
  <si>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</si>
  <si>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</si>
  <si>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</si>
  <si>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</si>
  <si>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</si>
  <si>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</si>
  <si>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</si>
  <si>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</si>
  <si>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</si>
  <si>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</si>
  <si>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</si>
  <si>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</si>
  <si>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</si>
  <si>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</si>
  <si>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</si>
  <si>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</si>
  <si>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</si>
  <si>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</si>
  <si>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</si>
  <si>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</si>
  <si>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</si>
  <si>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</si>
  <si>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</si>
  <si>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</si>
  <si>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</si>
  <si>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</si>
  <si>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</si>
  <si>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</si>
  <si>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</si>
  <si>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</si>
  <si>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</si>
  <si>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</si>
  <si>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</si>
  <si>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</si>
  <si>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</si>
  <si>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</si>
  <si>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</si>
  <si>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</si>
  <si>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</si>
  <si>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</si>
  <si>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</si>
  <si>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</si>
  <si>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</si>
  <si>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</si>
  <si>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</si>
  <si>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</si>
  <si>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</si>
  <si>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</si>
  <si>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</si>
  <si>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</si>
  <si>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</si>
  <si>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</si>
  <si>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</si>
  <si>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</si>
  <si>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</si>
  <si>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</si>
  <si>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</si>
  <si>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</si>
  <si>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</si>
  <si>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</si>
  <si>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</si>
  <si>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</si>
  <si>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</si>
  <si>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</si>
  <si>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</si>
  <si>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</si>
  <si>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</si>
  <si>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</si>
  <si>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</si>
  <si>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</si>
  <si>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</si>
  <si>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</si>
  <si>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</si>
  <si>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</si>
  <si>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</si>
  <si>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</si>
  <si>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</si>
  <si>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</si>
  <si>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</si>
  <si>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</si>
  <si>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</si>
  <si>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</si>
  <si>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</si>
  <si>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</si>
  <si>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</si>
  <si>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</si>
  <si>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</si>
  <si>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</si>
  <si>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</si>
  <si>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</si>
  <si>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</si>
  <si>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</si>
  <si>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</si>
  <si>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</si>
  <si>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</si>
  <si>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</si>
  <si>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</si>
  <si>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</si>
  <si>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</si>
  <si>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</si>
  <si>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</si>
  <si>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</si>
  <si>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</si>
  <si>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</si>
  <si>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</si>
  <si>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</si>
  <si>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</si>
  <si>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</si>
  <si>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</si>
  <si>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</si>
  <si>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</si>
  <si>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</si>
  <si>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</si>
  <si>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</si>
  <si>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</si>
  <si>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</si>
  <si>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</si>
  <si>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</si>
  <si>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</si>
  <si>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</si>
  <si>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</si>
  <si>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</si>
  <si>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</si>
  <si>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</si>
  <si>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</si>
  <si>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</si>
  <si>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</si>
  <si>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</si>
  <si>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</si>
  <si>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</si>
  <si>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</si>
  <si>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</si>
  <si>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</si>
  <si>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</si>
  <si>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</si>
  <si>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</si>
  <si>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</si>
  <si>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</si>
  <si>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</si>
  <si>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</si>
  <si>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</si>
  <si>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</si>
  <si>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</si>
  <si>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</si>
  <si>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</si>
  <si>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</si>
  <si>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</si>
  <si>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</si>
  <si>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</si>
  <si>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</si>
  <si>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</si>
  <si>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</si>
  <si>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</si>
  <si>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</si>
  <si>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</si>
  <si>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</si>
  <si>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</si>
  <si>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</si>
  <si>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</si>
  <si>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</si>
  <si>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</si>
  <si>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</si>
  <si>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</si>
  <si>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</si>
  <si>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</si>
  <si>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</si>
  <si>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</si>
  <si>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</si>
  <si>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</si>
  <si>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</si>
  <si>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</si>
  <si>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</si>
  <si>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</si>
  <si>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</si>
  <si>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</si>
  <si>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</si>
  <si>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</si>
  <si>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</si>
  <si>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</si>
  <si>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</si>
  <si>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</si>
  <si>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</si>
  <si>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</si>
  <si>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</si>
  <si>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</si>
  <si>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</si>
  <si>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</si>
  <si>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</si>
  <si>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</si>
  <si>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</si>
  <si>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</si>
  <si>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</si>
  <si>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</si>
  <si>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</si>
  <si>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</si>
  <si>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</si>
  <si>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</si>
  <si>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</si>
  <si>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</si>
  <si>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</si>
  <si>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</si>
  <si>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</si>
  <si>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</si>
  <si>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</si>
  <si>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</si>
  <si>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</si>
  <si>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</si>
  <si>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</si>
  <si>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</si>
  <si>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</si>
  <si>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</si>
  <si>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</si>
  <si>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</si>
  <si>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</si>
  <si>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</si>
  <si>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</si>
  <si>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</si>
  <si>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</si>
  <si>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</si>
  <si>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</si>
  <si>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</si>
  <si>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</si>
  <si>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</si>
  <si>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</si>
  <si>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</si>
  <si>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</si>
  <si>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</si>
  <si>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</si>
  <si>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</si>
  <si>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</si>
  <si>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</si>
  <si>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</si>
  <si>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</si>
  <si>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</si>
  <si>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</si>
  <si>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</si>
  <si>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</si>
  <si>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</si>
  <si>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</si>
  <si>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</si>
  <si>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</si>
  <si>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</si>
  <si>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</si>
  <si>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</si>
  <si>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</si>
  <si>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</si>
  <si>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</si>
  <si>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</si>
  <si>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</si>
  <si>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</si>
  <si>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</si>
  <si>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</si>
  <si>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</si>
  <si>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</si>
  <si>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</si>
  <si>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</si>
  <si>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</si>
  <si>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</si>
  <si>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</si>
  <si>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</si>
  <si>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</si>
  <si>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</si>
  <si>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</si>
  <si>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</si>
  <si>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</si>
  <si>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</si>
  <si>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</si>
  <si>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</si>
  <si>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</si>
  <si>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</si>
  <si>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</si>
  <si>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</si>
  <si>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</si>
  <si>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</si>
  <si>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</si>
  <si>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</si>
  <si>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</si>
  <si>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</si>
  <si>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</si>
  <si>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</si>
  <si>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</si>
  <si>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</si>
  <si>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</si>
  <si>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</si>
  <si>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</si>
  <si>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</si>
  <si>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</si>
  <si>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</si>
  <si>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</si>
  <si>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</si>
  <si>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</si>
  <si>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</si>
  <si>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</si>
  <si>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</si>
  <si>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</si>
  <si>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</si>
  <si>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</si>
  <si>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</si>
  <si>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</si>
  <si>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</si>
  <si>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</si>
  <si>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</si>
  <si>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</si>
  <si>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</si>
  <si>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</si>
  <si>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</si>
  <si>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</si>
  <si>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</si>
  <si>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</si>
  <si>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</si>
  <si>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</si>
  <si>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</si>
  <si>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</si>
  <si>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</si>
  <si>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</si>
  <si>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</si>
  <si>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</si>
  <si>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</si>
  <si>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</si>
  <si>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</si>
  <si>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</si>
  <si>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</si>
  <si>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</si>
  <si>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</si>
  <si>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</si>
  <si>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</si>
  <si>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</si>
  <si>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</si>
  <si>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</si>
  <si>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</si>
  <si>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</si>
  <si>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</si>
  <si>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</si>
  <si>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</si>
  <si>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</si>
  <si>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</si>
  <si>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</si>
  <si>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</si>
  <si>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</si>
  <si>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</si>
  <si>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</si>
  <si>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</si>
  <si>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</si>
  <si>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</si>
  <si>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</si>
  <si>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</si>
  <si>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</si>
  <si>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</si>
  <si>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</si>
  <si>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</si>
  <si>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</si>
  <si>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</si>
  <si>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</si>
  <si>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</si>
  <si>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</si>
  <si>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</si>
  <si>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</si>
  <si>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</si>
  <si>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</si>
  <si>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</si>
  <si>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</si>
  <si>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</si>
  <si>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</si>
  <si>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</si>
  <si>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</si>
  <si>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</si>
  <si>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</si>
  <si>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</si>
  <si>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</si>
  <si>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</si>
  <si>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</si>
  <si>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</si>
  <si>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</si>
  <si>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</si>
  <si>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</si>
  <si>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</si>
  <si>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</si>
  <si>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</si>
  <si>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</si>
  <si>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</si>
  <si>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</si>
  <si>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</si>
  <si>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</si>
  <si>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</si>
  <si>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</si>
  <si>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</si>
  <si>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</si>
  <si>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</si>
  <si>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</si>
  <si>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</si>
  <si>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</si>
  <si>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</si>
  <si>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</si>
  <si>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</si>
  <si>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</si>
  <si>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</si>
  <si>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</si>
  <si>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</si>
  <si>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</si>
  <si>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</si>
  <si>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</si>
  <si>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</si>
  <si>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</si>
  <si>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</si>
  <si>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</si>
  <si>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</si>
  <si>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</si>
  <si>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</si>
  <si>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</si>
  <si>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</si>
  <si>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</si>
  <si>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</si>
  <si>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</si>
  <si>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</si>
  <si>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</si>
  <si>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</si>
  <si>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</si>
  <si>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</si>
  <si>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</si>
  <si>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</si>
  <si>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</si>
  <si>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</si>
  <si>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</si>
  <si>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</si>
  <si>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</si>
  <si>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</si>
  <si>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</si>
  <si>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</si>
  <si>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</si>
  <si>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</si>
  <si>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</si>
  <si>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</si>
  <si>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</si>
  <si>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</si>
  <si>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</si>
  <si>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</si>
  <si>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</si>
  <si>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</si>
  <si>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</si>
  <si>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</si>
  <si>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</si>
  <si>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</si>
  <si>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</si>
  <si>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</si>
  <si>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</si>
  <si>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</si>
  <si>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</si>
  <si>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</si>
  <si>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</si>
  <si>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</si>
  <si>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</si>
  <si>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</si>
  <si>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</si>
  <si>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</si>
  <si>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</si>
  <si>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</si>
  <si>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</si>
  <si>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</si>
  <si>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</si>
  <si>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</si>
  <si>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</si>
  <si>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</si>
  <si>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</si>
  <si>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</si>
  <si>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</si>
  <si>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</si>
  <si>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</si>
  <si>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</si>
  <si>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</si>
  <si>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</si>
  <si>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</si>
  <si>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</si>
  <si>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</si>
  <si>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</si>
  <si>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</si>
  <si>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</si>
  <si>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</si>
  <si>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</si>
  <si>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</si>
  <si>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</si>
  <si>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</si>
  <si>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</si>
  <si>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</si>
  <si>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</si>
  <si>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</si>
  <si>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</si>
  <si>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</si>
  <si>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</si>
  <si>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</si>
  <si>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</si>
  <si>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</si>
  <si>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</si>
  <si>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</si>
  <si>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</si>
  <si>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</si>
  <si>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</si>
  <si>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</si>
  <si>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</si>
  <si>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</si>
  <si>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</si>
  <si>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</si>
  <si>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</si>
  <si>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</si>
  <si>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</si>
  <si>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</si>
  <si>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</si>
  <si>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</si>
  <si>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</si>
  <si>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</si>
  <si>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</si>
  <si>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</si>
  <si>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</si>
  <si>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</si>
  <si>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</si>
  <si>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</si>
  <si>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</si>
  <si>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</si>
  <si>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</si>
  <si>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</si>
  <si>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</si>
  <si>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</si>
  <si>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</si>
  <si>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</si>
  <si>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</si>
  <si>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</si>
  <si>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</si>
  <si>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</si>
  <si>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</si>
  <si>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</si>
  <si>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</si>
  <si>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</si>
  <si>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</si>
  <si>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</si>
  <si>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</si>
  <si>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</si>
  <si>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</si>
  <si>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</si>
  <si>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</si>
  <si>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</si>
  <si>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</si>
  <si>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</si>
  <si>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</si>
  <si>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</si>
  <si>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</si>
  <si>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</si>
  <si>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</si>
  <si>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</si>
  <si>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</si>
  <si>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</si>
  <si>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</si>
  <si>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</si>
  <si>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</si>
  <si>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</si>
  <si>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</si>
  <si>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</si>
  <si>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</si>
  <si>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</si>
  <si>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</si>
  <si>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</si>
  <si>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</si>
  <si>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</si>
  <si>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</si>
  <si>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</si>
  <si>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</si>
  <si>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</si>
  <si>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</si>
  <si>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</si>
  <si>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</si>
  <si>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</si>
  <si>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</si>
  <si>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</si>
  <si>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</si>
  <si>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</si>
  <si>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</si>
  <si>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</si>
  <si>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</si>
  <si>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</si>
  <si>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</si>
  <si>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</si>
  <si>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</si>
  <si>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</si>
  <si>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</si>
  <si>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</si>
  <si>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</si>
  <si>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</si>
  <si>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</si>
  <si>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</si>
  <si>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</si>
  <si>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</si>
  <si>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</si>
  <si>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</si>
  <si>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</si>
  <si>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</si>
  <si>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</si>
  <si>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</si>
  <si>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</si>
  <si>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</si>
  <si>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</si>
  <si>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</si>
  <si>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</si>
  <si>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</si>
  <si>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</si>
  <si>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</si>
  <si>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</si>
  <si>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</si>
  <si>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</si>
  <si>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</si>
  <si>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</si>
  <si>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</si>
  <si>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</si>
  <si>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</si>
  <si>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</si>
  <si>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</si>
  <si>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</si>
  <si>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</si>
  <si>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</si>
  <si>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</si>
  <si>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</si>
  <si>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</si>
  <si>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</si>
  <si>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</si>
  <si>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</si>
  <si>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</si>
  <si>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</si>
  <si>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</si>
  <si>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</si>
  <si>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</si>
  <si>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</si>
  <si>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</si>
  <si>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</si>
  <si>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</si>
  <si>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</si>
  <si>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</si>
  <si>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</si>
  <si>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</si>
  <si>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</si>
  <si>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</si>
  <si>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</si>
  <si>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</si>
  <si>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</si>
  <si>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</si>
  <si>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</si>
  <si>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</si>
  <si>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</si>
  <si>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</si>
  <si>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</si>
  <si>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</si>
  <si>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</si>
  <si>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</si>
  <si>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</si>
  <si>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</si>
  <si>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</si>
  <si>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</si>
  <si>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</si>
  <si>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</si>
  <si>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</si>
  <si>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</si>
  <si>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</si>
  <si>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</si>
  <si>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</si>
  <si>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</si>
  <si>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</si>
  <si>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</si>
  <si>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</si>
  <si>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</si>
  <si>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</si>
  <si>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</si>
  <si>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</si>
  <si>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</si>
  <si>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</si>
  <si>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</si>
  <si>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</si>
  <si>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</si>
  <si>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</si>
  <si>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</si>
  <si>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</si>
  <si>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</si>
  <si>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</si>
  <si>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</si>
  <si>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</si>
  <si>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</si>
  <si>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</si>
  <si>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</si>
  <si>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</si>
  <si>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</si>
  <si>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</si>
  <si>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</si>
  <si>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</si>
  <si>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</si>
  <si>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</si>
  <si>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</si>
  <si>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</si>
  <si>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</si>
  <si>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</si>
  <si>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</si>
  <si>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</si>
  <si>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</si>
  <si>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</si>
  <si>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</si>
  <si>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</si>
  <si>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</si>
  <si>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</si>
  <si>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</si>
  <si>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</si>
  <si>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</si>
  <si>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</si>
  <si>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</si>
  <si>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</si>
  <si>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</si>
  <si>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</si>
  <si>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</si>
  <si>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</si>
  <si>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</si>
  <si>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</si>
  <si>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</si>
  <si>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</si>
  <si>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</si>
  <si>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</si>
  <si>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</si>
  <si>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</si>
  <si>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</si>
  <si>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</si>
  <si>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</si>
  <si>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</si>
  <si>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</si>
  <si>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</si>
  <si>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</si>
  <si>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</si>
  <si>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</si>
  <si>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</si>
  <si>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</si>
  <si>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</si>
  <si>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</si>
  <si>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</si>
  <si>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</si>
  <si>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</si>
  <si>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</si>
  <si>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</si>
  <si>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</si>
  <si>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</si>
  <si>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</si>
  <si>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</si>
  <si>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</si>
  <si>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</si>
  <si>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</si>
  <si>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</si>
  <si>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</si>
  <si>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</si>
  <si>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</si>
  <si>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</si>
  <si>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</si>
  <si>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</si>
  <si>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</si>
  <si>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</si>
  <si>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</si>
  <si>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</si>
  <si>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</si>
  <si>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</si>
  <si>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</si>
  <si>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</si>
  <si>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</si>
  <si>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</si>
  <si>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</si>
  <si>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</si>
  <si>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</si>
  <si>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</si>
  <si>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</si>
  <si>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</si>
  <si>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</si>
  <si>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</si>
  <si>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</si>
  <si>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</si>
  <si>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</si>
  <si>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</si>
  <si>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</si>
  <si>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</si>
  <si>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</si>
  <si>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</si>
  <si>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</si>
  <si>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</si>
  <si>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</si>
  <si>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</si>
  <si>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</si>
  <si>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</si>
  <si>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</si>
  <si>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</si>
  <si>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</si>
  <si>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</si>
  <si>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</si>
  <si>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</si>
  <si>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</si>
  <si>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</si>
  <si>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</si>
  <si>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</si>
  <si>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</si>
  <si>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</si>
  <si>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</si>
  <si>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</si>
  <si>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</si>
  <si>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</si>
  <si>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</si>
  <si>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</si>
  <si>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</si>
  <si>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</si>
  <si>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</si>
  <si>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</si>
  <si>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</si>
  <si>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</si>
  <si>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</si>
  <si>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</si>
  <si>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</si>
  <si>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</si>
  <si>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</si>
  <si>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</si>
  <si>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</si>
  <si>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</si>
  <si>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</si>
  <si>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</si>
  <si>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</si>
  <si>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</si>
  <si>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</si>
  <si>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</si>
  <si>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</si>
  <si>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</si>
  <si>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</si>
  <si>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</si>
  <si>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</si>
  <si>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</si>
  <si>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</si>
  <si>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</si>
  <si>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</si>
  <si>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</si>
  <si>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</si>
  <si>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</si>
  <si>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</si>
  <si>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</si>
  <si>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</si>
  <si>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</si>
  <si>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</si>
  <si>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</si>
  <si>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</si>
  <si>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</si>
  <si>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</si>
  <si>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</si>
  <si>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</si>
  <si>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</si>
  <si>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</si>
  <si>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</si>
  <si>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</si>
  <si>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</si>
  <si>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</si>
  <si>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</si>
  <si>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</si>
  <si>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</si>
  <si>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</si>
  <si>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</si>
  <si>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</si>
  <si>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</si>
  <si>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</si>
  <si>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</si>
  <si>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</si>
  <si>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</si>
  <si>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</si>
  <si>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</si>
  <si>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</si>
  <si>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</si>
  <si>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</si>
  <si>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</si>
  <si>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</si>
  <si>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</si>
  <si>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</si>
  <si>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</si>
  <si>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</si>
  <si>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</si>
  <si>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</si>
  <si>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</si>
  <si>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</si>
  <si>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</si>
  <si>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</si>
  <si>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</si>
  <si>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</si>
  <si>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</si>
  <si>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</si>
  <si>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</si>
  <si>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</si>
  <si>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</si>
  <si>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</si>
  <si>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</si>
  <si>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</si>
  <si>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</si>
  <si>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</si>
  <si>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</si>
  <si>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</si>
  <si>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</si>
  <si>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</si>
  <si>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</si>
  <si>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</si>
  <si>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</si>
  <si>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</si>
  <si>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</si>
  <si>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</si>
  <si>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</si>
  <si>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</si>
  <si>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</si>
  <si>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</si>
  <si>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</si>
  <si>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</si>
  <si>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</si>
  <si>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</si>
  <si>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</si>
  <si>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</si>
  <si>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</si>
  <si>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</si>
  <si>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</si>
  <si>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</si>
  <si>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</si>
  <si>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</si>
  <si>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</si>
  <si>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</si>
  <si>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</si>
  <si>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</si>
  <si>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</si>
  <si>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</si>
  <si>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</si>
  <si>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</si>
  <si>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</si>
  <si>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</si>
  <si>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</si>
  <si>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</si>
  <si>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</si>
  <si>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</si>
  <si>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</si>
  <si>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</si>
  <si>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</si>
  <si>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</si>
  <si>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</si>
  <si>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</si>
  <si>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</si>
  <si>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</si>
  <si>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</si>
  <si>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</si>
  <si>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</si>
  <si>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</si>
  <si>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</si>
  <si>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</si>
  <si>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</si>
  <si>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</si>
  <si>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</si>
  <si>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</si>
  <si>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</si>
  <si>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</si>
  <si>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</si>
  <si>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</si>
  <si>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</si>
  <si>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</si>
  <si>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</si>
  <si>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</si>
  <si>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</si>
  <si>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</si>
  <si>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</si>
  <si>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</si>
  <si>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</si>
  <si>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</si>
  <si>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</si>
  <si>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</si>
  <si>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</si>
  <si>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</si>
  <si>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</si>
  <si>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</si>
  <si>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</si>
  <si>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</si>
  <si>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</si>
  <si>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</si>
  <si>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</si>
  <si>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</si>
  <si>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</si>
  <si>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</si>
  <si>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</si>
  <si>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</si>
  <si>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</si>
  <si>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</si>
  <si>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</si>
  <si>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</si>
  <si>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</si>
  <si>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</si>
  <si>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</si>
  <si>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</si>
  <si>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</si>
  <si>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</si>
  <si>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</si>
  <si>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</si>
  <si>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</si>
  <si>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</si>
  <si>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</si>
  <si>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</si>
  <si>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</si>
  <si>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</si>
  <si>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</si>
  <si>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</si>
  <si>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</si>
  <si>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</si>
  <si>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</si>
  <si>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</si>
  <si>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</si>
  <si>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</si>
  <si>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</si>
  <si>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</si>
  <si>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</si>
  <si>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</si>
  <si>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</si>
  <si>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</si>
  <si>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</si>
  <si>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</si>
  <si>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</si>
  <si>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</si>
  <si>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</si>
  <si>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</si>
  <si>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</si>
  <si>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</si>
  <si>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</si>
  <si>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</si>
  <si>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</si>
  <si>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</si>
  <si>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</si>
  <si>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</si>
  <si>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</si>
  <si>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</si>
  <si>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</si>
  <si>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</si>
  <si>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</si>
  <si>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</si>
  <si>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</si>
  <si>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</si>
  <si>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</si>
  <si>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</si>
  <si>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</si>
  <si>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</si>
  <si>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</si>
  <si>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</si>
  <si>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</si>
  <si>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</si>
  <si>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</si>
  <si>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</si>
  <si>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</si>
  <si>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</si>
  <si>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</si>
  <si>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</si>
  <si>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</si>
  <si>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</si>
  <si>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</si>
  <si>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</si>
  <si>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</si>
  <si>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</si>
  <si>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</si>
  <si>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</si>
  <si>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</si>
  <si>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</si>
  <si>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</si>
  <si>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</si>
  <si>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</si>
  <si>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</si>
  <si>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</si>
  <si>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</si>
  <si>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</si>
  <si>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</si>
  <si>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</si>
  <si>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</si>
  <si>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</si>
  <si>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</si>
  <si>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</si>
  <si>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</si>
  <si>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</si>
  <si>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</si>
  <si>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</si>
  <si>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</si>
  <si>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</si>
  <si>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</si>
  <si>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</si>
  <si>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</si>
  <si>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</si>
  <si>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</si>
  <si>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</si>
  <si>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</si>
  <si>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</si>
  <si>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</si>
  <si>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</si>
  <si>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</si>
  <si>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</si>
  <si>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</si>
  <si>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</si>
  <si>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</si>
  <si>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</si>
  <si>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</si>
  <si>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</si>
  <si>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</si>
  <si>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</si>
  <si>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</si>
  <si>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</si>
  <si>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</si>
  <si>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</si>
  <si>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</si>
  <si>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</si>
  <si>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</si>
  <si>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</si>
  <si>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</si>
  <si>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</si>
  <si>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</si>
  <si>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</si>
  <si>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</si>
  <si>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</si>
  <si>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</si>
  <si>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</si>
  <si>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</si>
  <si>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</si>
  <si>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</si>
  <si>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</si>
  <si>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</si>
  <si>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</si>
  <si>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</si>
  <si>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</si>
  <si>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</si>
  <si>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</si>
  <si>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</si>
  <si>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</si>
  <si>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</si>
  <si>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</si>
  <si>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</si>
  <si>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</si>
  <si>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</si>
  <si>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</si>
  <si>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</si>
  <si>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</si>
  <si>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</si>
  <si>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</si>
  <si>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</si>
  <si>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</si>
  <si>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</si>
  <si>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</si>
  <si>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</si>
  <si>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</si>
  <si>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</si>
  <si>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</si>
  <si>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</si>
  <si>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</si>
  <si>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</si>
  <si>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</si>
  <si>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</si>
  <si>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</si>
  <si>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</si>
  <si>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</si>
  <si>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</si>
  <si>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</si>
  <si>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</si>
  <si>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</si>
  <si>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</si>
  <si>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</si>
  <si>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</si>
  <si>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</si>
  <si>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</si>
  <si>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</si>
  <si>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</si>
  <si>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</si>
  <si>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</si>
  <si>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</si>
  <si>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</si>
  <si>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</si>
  <si>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</si>
  <si>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</si>
  <si>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</si>
  <si>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</si>
  <si>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</si>
  <si>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</si>
  <si>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</si>
  <si>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</si>
  <si>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</si>
  <si>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</si>
  <si>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</si>
  <si>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</si>
  <si>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</si>
  <si>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</si>
  <si>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</si>
  <si>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</si>
  <si>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</si>
  <si>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</si>
  <si>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</si>
  <si>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</si>
  <si>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</si>
  <si>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</si>
  <si>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</si>
  <si>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</si>
  <si>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</si>
  <si>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</si>
  <si>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</si>
  <si>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</si>
  <si>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</si>
  <si>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</si>
  <si>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</si>
  <si>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</si>
  <si>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</si>
  <si>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</si>
  <si>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</si>
  <si>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</si>
  <si>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</si>
  <si>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</si>
  <si>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</si>
  <si>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</si>
  <si>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</si>
  <si>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</si>
  <si>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</si>
  <si>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</si>
  <si>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</si>
  <si>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</si>
  <si>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</si>
  <si>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</si>
  <si>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</si>
  <si>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</si>
  <si>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</si>
  <si>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</si>
  <si>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</si>
  <si>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</si>
  <si>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</si>
  <si>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</si>
  <si>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</si>
  <si>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</si>
  <si>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</si>
  <si>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</si>
  <si>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</si>
  <si>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</si>
  <si>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</si>
  <si>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</si>
  <si>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</si>
  <si>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</si>
  <si>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</si>
  <si>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</si>
  <si>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</si>
  <si>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</si>
  <si>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</si>
  <si>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</si>
  <si>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</si>
  <si>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</si>
  <si>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</si>
  <si>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</si>
  <si>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</si>
  <si>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</si>
  <si>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</si>
  <si>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</si>
  <si>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</si>
  <si>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</si>
  <si>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</si>
  <si>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</si>
  <si>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</si>
  <si>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</si>
  <si>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</si>
  <si>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</si>
  <si>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</si>
  <si>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</si>
  <si>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</si>
  <si>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</si>
  <si>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</si>
  <si>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</si>
  <si>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</si>
  <si>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</si>
  <si>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</si>
  <si>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</si>
  <si>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</si>
  <si>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</si>
  <si>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</si>
  <si>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</si>
  <si>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</si>
  <si>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</si>
  <si>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</si>
  <si>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</si>
  <si>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</si>
  <si>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</si>
  <si>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</si>
  <si>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</si>
  <si>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</si>
  <si>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</si>
  <si>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</si>
  <si>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</si>
  <si>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</si>
  <si>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</si>
  <si>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</si>
  <si>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</si>
  <si>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</si>
  <si>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</si>
  <si>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</si>
  <si>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</si>
  <si>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</si>
  <si>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</si>
  <si>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</si>
  <si>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</si>
  <si>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</si>
  <si>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</si>
  <si>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</si>
  <si>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</si>
  <si>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</si>
  <si>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</si>
  <si>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</si>
  <si>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</si>
  <si>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</si>
  <si>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</si>
  <si>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</si>
  <si>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</si>
  <si>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</si>
  <si>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</si>
  <si>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</si>
  <si>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</si>
  <si>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</si>
  <si>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</si>
  <si>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</si>
  <si>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</si>
  <si>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</si>
  <si>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</si>
  <si>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</si>
  <si>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</si>
  <si>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</si>
  <si>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</si>
  <si>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</si>
  <si>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</si>
  <si>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</si>
  <si>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</si>
  <si>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</si>
  <si>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</si>
  <si>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</si>
  <si>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</si>
  <si>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</si>
  <si>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</si>
  <si>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</si>
  <si>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</si>
  <si>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</si>
  <si>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</si>
  <si>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</si>
  <si>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</si>
  <si>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</si>
  <si>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</si>
  <si>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</si>
  <si>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</si>
  <si>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</si>
  <si>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</si>
  <si>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</si>
  <si>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</si>
  <si>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</si>
  <si>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</si>
  <si>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</si>
  <si>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</si>
  <si>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</si>
  <si>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</si>
  <si>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</si>
  <si>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</si>
  <si>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</si>
  <si>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</si>
  <si>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</si>
  <si>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</si>
  <si>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</si>
  <si>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</si>
  <si>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</si>
  <si>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</si>
  <si>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</si>
  <si>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</si>
  <si>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</si>
  <si>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</si>
  <si>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</si>
  <si>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</si>
  <si>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</si>
  <si>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</si>
  <si>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</si>
  <si>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</si>
  <si>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</si>
  <si>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</si>
  <si>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</si>
  <si>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</si>
  <si>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</si>
  <si>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</si>
  <si>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</si>
  <si>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</si>
  <si>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</si>
  <si>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</si>
  <si>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</si>
  <si>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</si>
  <si>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</si>
  <si>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</si>
  <si>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</si>
  <si>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</si>
  <si>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</si>
  <si>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</si>
  <si>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</si>
  <si>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</si>
  <si>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</si>
  <si>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</si>
  <si>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</si>
  <si>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</si>
  <si>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</si>
  <si>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</si>
  <si>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</si>
  <si>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</si>
  <si>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</si>
  <si>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</si>
  <si>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</si>
  <si>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</si>
  <si>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</si>
  <si>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</si>
  <si>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</si>
  <si>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</si>
  <si>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</si>
  <si>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</si>
  <si>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</si>
  <si>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</si>
  <si>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</si>
  <si>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</si>
  <si>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</si>
  <si>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</si>
  <si>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</si>
  <si>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</si>
  <si>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</si>
  <si>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</si>
  <si>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</si>
  <si>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</si>
  <si>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</si>
  <si>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</si>
  <si>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</si>
  <si>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</si>
  <si>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</si>
  <si>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</si>
  <si>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</si>
  <si>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</si>
  <si>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</si>
  <si>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</si>
  <si>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</si>
  <si>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</si>
  <si>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</si>
  <si>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</si>
  <si>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</si>
  <si>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</si>
  <si>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</si>
  <si>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</si>
  <si>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</si>
  <si>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</si>
  <si>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</si>
  <si>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</si>
  <si>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</si>
  <si>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</si>
  <si>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</si>
  <si>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</si>
  <si>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</si>
  <si>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</si>
  <si>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</si>
  <si>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</si>
  <si>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</si>
  <si>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</si>
  <si>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</si>
  <si>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</si>
  <si>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</si>
  <si>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</si>
  <si>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</si>
  <si>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</si>
  <si>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</si>
  <si>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</si>
  <si>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</si>
  <si>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</si>
  <si>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</si>
  <si>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</si>
  <si>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</si>
  <si>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</si>
  <si>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</si>
  <si>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</si>
  <si>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</si>
  <si>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</si>
  <si>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</si>
  <si>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</si>
  <si>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</si>
  <si>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</si>
  <si>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</si>
  <si>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</si>
  <si>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</si>
  <si>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</si>
  <si>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</si>
  <si>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</si>
  <si>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</si>
  <si>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</si>
  <si>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</si>
  <si>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</si>
  <si>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</si>
  <si>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</si>
  <si>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</si>
  <si>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</si>
  <si>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</si>
  <si>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</si>
  <si>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</si>
  <si>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</si>
  <si>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</si>
  <si>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</si>
  <si>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</si>
  <si>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</si>
  <si>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</si>
  <si>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</si>
  <si>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</si>
  <si>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</si>
  <si>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</si>
  <si>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</si>
  <si>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</si>
  <si>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</si>
  <si>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</si>
  <si>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</si>
  <si>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</si>
  <si>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</si>
  <si>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</si>
  <si>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</si>
  <si>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</si>
  <si>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</si>
  <si>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</si>
  <si>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</si>
  <si>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</si>
  <si>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</si>
  <si>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</si>
  <si>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</si>
  <si>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</si>
  <si>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</si>
  <si>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</si>
  <si>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</si>
  <si>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</si>
  <si>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</si>
  <si>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</si>
  <si>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</si>
  <si>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</si>
  <si>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</si>
  <si>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</si>
  <si>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</si>
  <si>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</si>
  <si>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</si>
  <si>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</si>
  <si>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</si>
  <si>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</si>
  <si>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</si>
  <si>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</si>
  <si>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</si>
  <si>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</si>
  <si>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</si>
  <si>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</si>
  <si>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</si>
  <si>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</si>
  <si>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</si>
  <si>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</si>
  <si>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</si>
  <si>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</si>
  <si>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</si>
  <si>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</si>
  <si>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</si>
  <si>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</si>
  <si>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</si>
  <si>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</si>
  <si>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</si>
  <si>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</si>
  <si>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</si>
  <si>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</si>
  <si>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</si>
  <si>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</si>
  <si>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</si>
  <si>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</si>
  <si>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</si>
  <si>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</si>
  <si>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</si>
  <si>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</si>
  <si>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</si>
  <si>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</si>
  <si>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</si>
  <si>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</si>
  <si>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</si>
  <si>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</si>
  <si>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</si>
  <si>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</si>
  <si>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</si>
  <si>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</si>
  <si>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</si>
  <si>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</si>
  <si>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</si>
  <si>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</si>
  <si>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</si>
  <si>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</si>
  <si>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</si>
  <si>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</si>
  <si>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</si>
  <si>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</si>
  <si>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</si>
  <si>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</si>
  <si>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</si>
  <si>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</si>
  <si>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</si>
  <si>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</si>
  <si>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</si>
  <si>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</si>
  <si>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</si>
  <si>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</si>
  <si>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</si>
  <si>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</si>
  <si>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</si>
  <si>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</si>
  <si>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</si>
  <si>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</si>
  <si>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</si>
  <si>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</si>
  <si>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</si>
  <si>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</si>
  <si>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</si>
  <si>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</si>
  <si>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</si>
  <si>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</si>
  <si>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</si>
  <si>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</si>
  <si>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</si>
  <si>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</si>
  <si>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</si>
  <si>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</si>
  <si>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</si>
  <si>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</si>
  <si>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</si>
  <si>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</si>
  <si>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</si>
  <si>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</si>
  <si>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</si>
  <si>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</si>
  <si>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</si>
  <si>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</si>
  <si>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</si>
  <si>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</si>
  <si>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</si>
  <si>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</si>
  <si>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</si>
  <si>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</si>
  <si>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</si>
  <si>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</si>
  <si>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</si>
  <si>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</si>
  <si>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</si>
  <si>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</si>
  <si>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</si>
  <si>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</si>
  <si>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</si>
  <si>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</si>
  <si>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</si>
  <si>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</si>
  <si>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</si>
  <si>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</si>
  <si>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</si>
  <si>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</si>
  <si>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</si>
  <si>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</si>
  <si>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</si>
  <si>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</si>
  <si>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</si>
  <si>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</si>
  <si>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</si>
  <si>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</si>
  <si>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</si>
  <si>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</si>
  <si>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</si>
  <si>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</si>
  <si>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</si>
  <si>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</si>
  <si>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</si>
  <si>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</si>
  <si>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</si>
  <si>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</si>
  <si>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</si>
  <si>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</si>
  <si>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</si>
  <si>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</si>
  <si>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</si>
  <si>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</si>
  <si>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</si>
  <si>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</si>
  <si>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</si>
  <si>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</si>
  <si>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</si>
  <si>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</si>
  <si>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</si>
  <si>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</si>
  <si>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</si>
  <si>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</si>
  <si>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</si>
  <si>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</si>
  <si>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</si>
  <si>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</si>
  <si>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</si>
  <si>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</si>
  <si>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</si>
  <si>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</si>
  <si>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</si>
  <si>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</si>
  <si>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</si>
  <si>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</si>
  <si>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</si>
  <si>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</si>
  <si>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</si>
  <si>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</si>
  <si>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</si>
  <si>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</si>
  <si>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</si>
  <si>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</si>
  <si>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</si>
  <si>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</si>
  <si>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</si>
  <si>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</si>
  <si>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</si>
  <si>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</si>
  <si>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</si>
  <si>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</si>
  <si>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</si>
  <si>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</si>
  <si>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</si>
  <si>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</si>
  <si>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</si>
  <si>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</si>
  <si>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</si>
  <si>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</si>
  <si>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</si>
  <si>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</si>
  <si>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</si>
  <si>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</si>
  <si>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</si>
  <si>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</si>
  <si>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</si>
  <si>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</si>
  <si>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</si>
  <si>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</si>
  <si>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</si>
  <si>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</si>
  <si>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</si>
  <si>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</si>
  <si>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</si>
  <si>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</si>
  <si>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</si>
  <si>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</si>
  <si>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</si>
  <si>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</si>
  <si>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</si>
  <si>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</si>
  <si>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</si>
  <si>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</si>
  <si>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</si>
  <si>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</si>
  <si>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</si>
  <si>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</si>
  <si>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</si>
  <si>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</si>
  <si>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</si>
  <si>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</si>
  <si>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</si>
  <si>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</si>
  <si>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</si>
  <si>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</si>
  <si>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</si>
  <si>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</si>
  <si>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</si>
  <si>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</si>
  <si>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</si>
  <si>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</si>
  <si>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</si>
  <si>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</si>
  <si>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</si>
  <si>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</si>
  <si>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</si>
  <si>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</si>
  <si>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</si>
  <si>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</si>
  <si>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</si>
  <si>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</si>
  <si>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</si>
  <si>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</si>
  <si>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</si>
  <si>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</si>
  <si>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</si>
  <si>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</si>
  <si>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</si>
  <si>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</si>
  <si>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</si>
  <si>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</si>
  <si>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</si>
  <si>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</si>
  <si>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</si>
  <si>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</si>
  <si>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</si>
  <si>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</si>
  <si>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</si>
  <si>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</si>
  <si>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</si>
  <si>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</si>
  <si>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</si>
  <si>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</si>
  <si>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</si>
  <si>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</si>
  <si>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</si>
  <si>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</si>
  <si>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</si>
  <si>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</si>
  <si>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</si>
  <si>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</si>
  <si>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</si>
  <si>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</si>
  <si>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</si>
  <si>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</si>
  <si>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</si>
  <si>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</si>
  <si>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</si>
  <si>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</si>
  <si>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</si>
  <si>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</si>
  <si>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</si>
  <si>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</si>
  <si>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</si>
  <si>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</si>
  <si>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</si>
  <si>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</si>
  <si>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</si>
  <si>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</si>
  <si>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</si>
  <si>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</si>
  <si>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</si>
  <si>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</si>
  <si>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</si>
  <si>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</si>
  <si>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</si>
  <si>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</si>
  <si>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</si>
  <si>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</si>
  <si>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</si>
  <si>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</si>
  <si>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</si>
  <si>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</si>
  <si>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</si>
  <si>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</si>
  <si>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</si>
  <si>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</si>
  <si>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</si>
  <si>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</si>
  <si>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</si>
  <si>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</si>
  <si>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</si>
  <si>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</si>
  <si>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</si>
  <si>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</si>
  <si>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</si>
  <si>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</si>
  <si>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</si>
  <si>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</si>
  <si>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</si>
  <si>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</si>
  <si>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</si>
  <si>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</si>
  <si>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</si>
  <si>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</si>
  <si>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</si>
  <si>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</si>
  <si>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</si>
  <si>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</si>
  <si>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</si>
  <si>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</si>
  <si>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</si>
  <si>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</si>
  <si>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</si>
  <si>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</si>
  <si>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</si>
  <si>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</si>
  <si>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</si>
  <si>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</si>
  <si>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</si>
  <si>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</si>
  <si>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</si>
  <si>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</si>
  <si>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</si>
  <si>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</si>
  <si>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</si>
  <si>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</si>
  <si>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</si>
  <si>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</si>
  <si>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</si>
  <si>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</si>
  <si>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</si>
  <si>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</si>
  <si>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</si>
  <si>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</si>
  <si>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</si>
  <si>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</si>
  <si>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</si>
  <si>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</si>
  <si>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</si>
  <si>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</si>
  <si>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</si>
  <si>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</si>
  <si>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</si>
  <si>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</si>
  <si>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</si>
  <si>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</si>
  <si>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</si>
  <si>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</si>
  <si>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</si>
  <si>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</si>
  <si>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</si>
  <si>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</si>
  <si>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</si>
  <si>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</si>
  <si>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</si>
  <si>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</si>
  <si>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</si>
  <si>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</si>
  <si>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</si>
  <si>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</si>
  <si>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</si>
  <si>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</si>
  <si>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</si>
  <si>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</si>
  <si>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</si>
  <si>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</si>
  <si>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</si>
  <si>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</si>
  <si>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</si>
  <si>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</si>
  <si>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</si>
  <si>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</si>
  <si>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</si>
  <si>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</si>
  <si>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</si>
  <si>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</si>
  <si>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</si>
  <si>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</si>
  <si>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</si>
  <si>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</si>
  <si>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</si>
  <si>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</si>
  <si>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</si>
  <si>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</si>
  <si>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</si>
  <si>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</si>
  <si>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</si>
  <si>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</si>
  <si>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</si>
  <si>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</si>
  <si>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</si>
  <si>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</si>
  <si>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</si>
  <si>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</si>
  <si>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</si>
  <si>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</si>
  <si>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</si>
  <si>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</si>
  <si>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</si>
  <si>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</si>
  <si>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</si>
  <si>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</si>
  <si>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</si>
  <si>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</si>
  <si>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</si>
  <si>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</si>
  <si>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</si>
  <si>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</si>
  <si>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</si>
  <si>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</si>
  <si>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</si>
  <si>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</si>
  <si>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</si>
  <si>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</si>
  <si>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</si>
  <si>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</si>
  <si>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</si>
  <si>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</si>
  <si>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</si>
  <si>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</si>
  <si>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</si>
  <si>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</si>
  <si>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</si>
  <si>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</si>
  <si>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</si>
  <si>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</si>
  <si>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</si>
  <si>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</si>
  <si>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</si>
  <si>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</si>
  <si>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</si>
  <si>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</si>
  <si>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</si>
  <si>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</si>
  <si>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</si>
  <si>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</si>
  <si>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</si>
  <si>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</si>
  <si>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</si>
  <si>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</si>
  <si>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</si>
  <si>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</si>
  <si>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</si>
  <si>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</si>
  <si>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</si>
  <si>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</si>
  <si>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</si>
  <si>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</si>
  <si>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</si>
  <si>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</si>
  <si>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</si>
  <si>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</si>
  <si>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</si>
  <si>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</si>
  <si>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</si>
  <si>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</si>
  <si>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</si>
  <si>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</si>
  <si>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</si>
  <si>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</si>
  <si>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</si>
  <si>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</si>
  <si>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</si>
  <si>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</si>
  <si>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</si>
  <si>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</si>
  <si>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</si>
  <si>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</si>
  <si>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</si>
  <si>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</si>
  <si>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</si>
  <si>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</si>
  <si>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</si>
  <si>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</si>
  <si>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</si>
  <si>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</si>
  <si>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</si>
  <si>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</si>
  <si>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</si>
  <si>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</si>
  <si>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</si>
  <si>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</si>
  <si>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</si>
  <si>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</si>
  <si>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</si>
  <si>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</si>
  <si>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</si>
  <si>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</si>
  <si>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</si>
  <si>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</si>
  <si>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</si>
  <si>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</si>
  <si>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</si>
  <si>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</si>
  <si>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</si>
  <si>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</si>
  <si>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</si>
  <si>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</si>
  <si>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</si>
  <si>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</si>
  <si>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</si>
  <si>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</si>
  <si>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</si>
  <si>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</si>
  <si>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</si>
  <si>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</si>
  <si>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</si>
  <si>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</si>
  <si>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</si>
  <si>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</si>
  <si>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</si>
  <si>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</si>
  <si>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</si>
  <si>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</si>
  <si>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</si>
  <si>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</si>
  <si>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</si>
  <si>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</si>
  <si>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</si>
  <si>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</si>
  <si>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</si>
  <si>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</si>
  <si>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</si>
  <si>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</si>
  <si>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</si>
  <si>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</si>
  <si>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</si>
  <si>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</si>
  <si>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</si>
  <si>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</si>
  <si>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</si>
  <si>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</si>
  <si>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</si>
  <si>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</si>
  <si>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</si>
  <si>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</si>
  <si>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</si>
  <si>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</si>
  <si>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</si>
  <si>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</si>
  <si>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</si>
  <si>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</si>
  <si>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</si>
  <si>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</si>
  <si>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</si>
  <si>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</si>
  <si>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</si>
  <si>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</si>
  <si>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</si>
  <si>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</si>
  <si>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</si>
  <si>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</si>
  <si>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</si>
  <si>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</si>
  <si>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</si>
  <si>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</si>
  <si>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</si>
  <si>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</si>
  <si>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</si>
  <si>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</si>
  <si>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</si>
  <si>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</si>
  <si>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</si>
  <si>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</si>
  <si>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</si>
  <si>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</si>
  <si>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</si>
  <si>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</si>
  <si>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</si>
  <si>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</si>
  <si>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</si>
  <si>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</si>
  <si>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</si>
  <si>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</si>
  <si>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</si>
  <si>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</si>
  <si>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</si>
  <si>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</si>
  <si>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</si>
  <si>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</si>
  <si>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</si>
  <si>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</si>
  <si>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</si>
  <si>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</si>
  <si>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</si>
  <si>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</si>
  <si>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</si>
  <si>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</si>
  <si>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</si>
  <si>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</si>
  <si>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</si>
  <si>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</si>
  <si>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</si>
  <si>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</si>
  <si>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</si>
  <si>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</si>
  <si>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</si>
  <si>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</si>
  <si>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</si>
  <si>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</si>
  <si>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</si>
  <si>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</si>
  <si>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</si>
  <si>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</si>
  <si>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</si>
  <si>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</si>
  <si>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</si>
  <si>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</si>
  <si>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</si>
  <si>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</si>
  <si>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</si>
  <si>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</si>
  <si>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</si>
  <si>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</si>
  <si>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</si>
  <si>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</si>
  <si>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</si>
  <si>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</si>
  <si>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</si>
  <si>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</si>
  <si>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</si>
  <si>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</si>
  <si>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</si>
  <si>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</si>
  <si>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</si>
  <si>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</si>
  <si>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</si>
  <si>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</si>
  <si>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</si>
  <si>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</si>
  <si>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</si>
  <si>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</si>
  <si>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</si>
  <si>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</si>
  <si>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</si>
  <si>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</si>
  <si>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</si>
  <si>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</si>
  <si>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</si>
  <si>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</si>
  <si>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</si>
  <si>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</si>
  <si>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</si>
  <si>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</si>
  <si>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</si>
  <si>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</si>
  <si>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</si>
  <si>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</si>
  <si>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</si>
  <si>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</si>
  <si>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</si>
  <si>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</si>
  <si>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</si>
  <si>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</si>
  <si>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</si>
  <si>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</si>
  <si>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</si>
  <si>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</si>
  <si>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</si>
  <si>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</si>
  <si>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</si>
  <si>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</si>
  <si>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</si>
  <si>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</si>
  <si>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</si>
  <si>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</si>
  <si>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</si>
  <si>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</si>
  <si>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</si>
  <si>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</si>
  <si>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</si>
  <si>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</si>
  <si>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</si>
  <si>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</si>
  <si>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</si>
  <si>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</si>
  <si>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</si>
  <si>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</si>
  <si>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</si>
  <si>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</si>
  <si>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</si>
  <si>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</si>
  <si>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</si>
  <si>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</si>
  <si>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</si>
  <si>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</si>
  <si>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</si>
  <si>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</si>
  <si>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</si>
  <si>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</si>
  <si>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</si>
  <si>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</si>
  <si>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</si>
  <si>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</si>
  <si>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</si>
  <si>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</si>
  <si>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</si>
  <si>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</si>
  <si>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</si>
  <si>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</si>
  <si>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</si>
  <si>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</si>
  <si>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</si>
  <si>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</si>
  <si>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</si>
  <si>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</si>
  <si>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</si>
  <si>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</si>
  <si>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</si>
  <si>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</si>
  <si>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</si>
  <si>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</si>
  <si>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</si>
  <si>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</si>
  <si>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</si>
  <si>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</si>
  <si>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</si>
  <si>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</si>
  <si>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</si>
  <si>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</si>
  <si>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</si>
  <si>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</si>
  <si>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</si>
  <si>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</si>
  <si>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</si>
  <si>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</si>
  <si>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</si>
  <si>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</si>
  <si>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</si>
  <si>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</si>
  <si>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</si>
  <si>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</si>
  <si>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</si>
  <si>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</si>
  <si>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</si>
  <si>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</si>
  <si>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</si>
  <si>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</si>
  <si>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</si>
  <si>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</si>
  <si>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</si>
  <si>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</si>
  <si>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</si>
  <si>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</si>
  <si>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</si>
  <si>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</si>
  <si>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</si>
  <si>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</si>
  <si>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</si>
  <si>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</si>
  <si>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</si>
  <si>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</si>
  <si>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</si>
  <si>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</si>
  <si>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</si>
  <si>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</si>
  <si>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</si>
  <si>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</si>
  <si>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</si>
  <si>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</si>
  <si>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</si>
  <si>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</si>
  <si>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</si>
  <si>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</si>
  <si>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</si>
  <si>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</si>
  <si>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</si>
  <si>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</si>
  <si>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</si>
  <si>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</si>
  <si>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</si>
  <si>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</si>
  <si>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</si>
  <si>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</si>
  <si>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</si>
  <si>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</si>
  <si>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</si>
  <si>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</si>
  <si>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</si>
  <si>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</si>
  <si>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</si>
  <si>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</si>
  <si>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</si>
  <si>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</si>
  <si>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</si>
  <si>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</si>
  <si>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</si>
  <si>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</si>
  <si>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</si>
  <si>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</si>
  <si>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</si>
  <si>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</si>
  <si>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</si>
  <si>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</si>
  <si>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</si>
  <si>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</si>
  <si>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</si>
  <si>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</si>
  <si>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</si>
  <si>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</si>
  <si>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</si>
  <si>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</si>
  <si>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</si>
  <si>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</si>
  <si>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</si>
  <si>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</si>
  <si>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</si>
  <si>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</si>
  <si>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</si>
  <si>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</si>
  <si>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</si>
  <si>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</si>
  <si>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</si>
  <si>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</si>
  <si>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</si>
  <si>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</si>
  <si>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</si>
  <si>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</si>
  <si>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</si>
  <si>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</si>
  <si>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</si>
  <si>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</si>
  <si>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</si>
  <si>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</si>
  <si>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</si>
  <si>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</si>
  <si>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</si>
  <si>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</si>
  <si>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</si>
  <si>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</si>
  <si>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</si>
  <si>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</si>
  <si>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</si>
  <si>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</si>
  <si>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</si>
  <si>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</si>
  <si>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</si>
  <si>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</si>
  <si>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</si>
  <si>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</si>
  <si>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</si>
  <si>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</si>
  <si>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</si>
  <si>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</si>
  <si>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</si>
  <si>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</si>
  <si>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</si>
  <si>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</si>
  <si>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</si>
  <si>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</si>
  <si>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</si>
  <si>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</si>
  <si>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</si>
  <si>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</si>
  <si>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</si>
  <si>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</si>
  <si>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</si>
  <si>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</si>
  <si>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</si>
  <si>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</si>
  <si>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</si>
  <si>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</si>
  <si>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</si>
  <si>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</si>
  <si>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</si>
  <si>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</si>
  <si>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</si>
  <si>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</si>
  <si>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</si>
  <si>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</si>
  <si>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</si>
  <si>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</si>
  <si>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</si>
  <si>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</si>
  <si>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</si>
  <si>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</si>
  <si>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</si>
  <si>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</si>
  <si>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</si>
  <si>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</si>
  <si>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</si>
  <si>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</si>
  <si>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</si>
  <si>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</si>
  <si>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</si>
  <si>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</si>
  <si>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</si>
  <si>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</si>
  <si>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</si>
  <si>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</si>
  <si>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</si>
  <si>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</si>
  <si>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</si>
  <si>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</si>
  <si>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</si>
  <si>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</si>
  <si>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</si>
  <si>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</si>
  <si>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</si>
  <si>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</si>
  <si>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</si>
  <si>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</si>
  <si>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</si>
  <si>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</si>
  <si>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</si>
  <si>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</si>
  <si>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</si>
  <si>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</si>
  <si>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</si>
  <si>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</si>
  <si>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</si>
  <si>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</si>
  <si>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</si>
  <si>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</si>
  <si>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</si>
  <si>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</si>
  <si>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</si>
  <si>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</si>
  <si>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</si>
  <si>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</si>
  <si>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</si>
  <si>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</si>
  <si>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</si>
  <si>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</si>
  <si>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</si>
  <si>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</si>
  <si>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</si>
  <si>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</si>
  <si>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</si>
  <si>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</si>
  <si>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</si>
  <si>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</si>
  <si>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</si>
  <si>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</si>
  <si>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</si>
  <si>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</si>
  <si>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</si>
  <si>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</si>
  <si>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</si>
  <si>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</si>
  <si>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</si>
  <si>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</si>
  <si>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</si>
  <si>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</si>
  <si>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</si>
  <si>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</si>
  <si>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</si>
  <si>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</si>
  <si>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</si>
  <si>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</si>
  <si>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</si>
  <si>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</si>
  <si>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</si>
  <si>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</si>
  <si>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</si>
  <si>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</si>
  <si>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</si>
  <si>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</si>
  <si>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</si>
  <si>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</si>
  <si>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</si>
  <si>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</si>
  <si>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</si>
  <si>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</si>
  <si>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</si>
  <si>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</si>
  <si>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</si>
  <si>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</si>
  <si>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</si>
  <si>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</si>
  <si>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</si>
  <si>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</si>
  <si>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</si>
  <si>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</si>
  <si>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</si>
  <si>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</si>
  <si>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</si>
  <si>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</si>
  <si>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</si>
  <si>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</si>
  <si>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</si>
  <si>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</si>
  <si>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</si>
  <si>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</si>
  <si>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</si>
  <si>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</si>
  <si>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</si>
  <si>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</si>
  <si>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</si>
  <si>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</si>
  <si>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</si>
  <si>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</si>
  <si>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</si>
  <si>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</si>
  <si>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</si>
  <si>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</si>
  <si>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</si>
  <si>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</si>
  <si>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</si>
  <si>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</si>
  <si>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</si>
  <si>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</si>
  <si>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</si>
  <si>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</si>
  <si>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</si>
  <si>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</si>
  <si>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</si>
  <si>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</si>
  <si>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</si>
  <si>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</si>
  <si>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</si>
  <si>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</si>
  <si>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</si>
  <si>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</si>
  <si>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</si>
  <si>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</si>
  <si>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</si>
  <si>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</si>
  <si>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</si>
  <si>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</si>
  <si>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</si>
  <si>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</si>
  <si>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</si>
  <si>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</si>
  <si>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</si>
  <si>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</si>
  <si>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</si>
  <si>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</si>
  <si>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</si>
  <si>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</si>
  <si>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</si>
  <si>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</si>
  <si>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</si>
  <si>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</si>
  <si>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</si>
  <si>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</si>
  <si>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</si>
  <si>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</si>
  <si>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</si>
  <si>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</si>
  <si>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</si>
  <si>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</si>
  <si>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</si>
  <si>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</si>
  <si>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</si>
  <si>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</si>
  <si>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</si>
  <si>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</si>
  <si>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</si>
  <si>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</si>
  <si>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</si>
  <si>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</si>
  <si>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</si>
  <si>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</si>
  <si>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</si>
  <si>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</si>
  <si>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</si>
  <si>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</si>
  <si>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</si>
  <si>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</si>
  <si>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</si>
  <si>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</si>
  <si>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</si>
  <si>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</si>
  <si>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</si>
  <si>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</si>
  <si>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</si>
  <si>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</si>
  <si>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</si>
  <si>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</si>
  <si>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</si>
  <si>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</si>
  <si>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</si>
  <si>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</si>
  <si>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</si>
  <si>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</si>
  <si>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</si>
  <si>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</si>
  <si>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</si>
  <si>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</si>
  <si>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</si>
  <si>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</si>
  <si>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</si>
  <si>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</si>
  <si>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</si>
  <si>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</si>
  <si>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</si>
  <si>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</si>
  <si>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</si>
  <si>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</si>
  <si>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</si>
  <si>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</si>
  <si>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</si>
  <si>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</si>
  <si>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</si>
  <si>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</si>
  <si>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</si>
  <si>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</si>
  <si>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</si>
  <si>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</si>
  <si>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</si>
  <si>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</si>
  <si>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</si>
  <si>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</si>
  <si>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</si>
  <si>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</si>
  <si>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</si>
  <si>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</si>
  <si>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</si>
  <si>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</si>
  <si>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</si>
  <si>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</si>
  <si>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</si>
  <si>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</si>
  <si>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</si>
  <si>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</si>
  <si>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</si>
  <si>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</si>
  <si>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</si>
  <si>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</si>
  <si>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</si>
  <si>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</si>
  <si>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</si>
  <si>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</si>
  <si>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</si>
  <si>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</si>
  <si>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</si>
  <si>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</si>
  <si>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</si>
  <si>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</si>
  <si>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</si>
  <si>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</si>
  <si>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</si>
  <si>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</si>
  <si>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</si>
  <si>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</si>
  <si>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</si>
  <si>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</si>
  <si>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</si>
  <si>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</si>
  <si>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</si>
  <si>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</si>
  <si>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</si>
  <si>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</si>
  <si>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</si>
  <si>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</si>
  <si>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</si>
  <si>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</si>
  <si>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</si>
  <si>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</si>
  <si>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</si>
  <si>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</si>
  <si>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</si>
  <si>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</si>
  <si>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</si>
  <si>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</si>
  <si>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</si>
  <si>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</si>
  <si>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</si>
  <si>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</si>
  <si>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</si>
  <si>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</si>
  <si>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</si>
  <si>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</si>
  <si>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</si>
  <si>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</si>
  <si>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</si>
  <si>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</si>
  <si>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</si>
  <si>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</si>
  <si>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</si>
  <si>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</si>
  <si>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</si>
  <si>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</si>
  <si>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</si>
  <si>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</si>
  <si>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</si>
  <si>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</si>
  <si>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</si>
  <si>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</si>
  <si>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</si>
  <si>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</si>
  <si>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</si>
  <si>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</si>
  <si>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</si>
  <si>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</si>
  <si>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</si>
  <si>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</si>
  <si>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</si>
  <si>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</si>
  <si>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</si>
  <si>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</si>
  <si>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</si>
  <si>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</si>
  <si>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</si>
  <si>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</si>
  <si>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</si>
  <si>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</si>
  <si>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</si>
  <si>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</si>
  <si>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</si>
  <si>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</si>
  <si>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</si>
  <si>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</si>
  <si>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</si>
  <si>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</si>
  <si>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</si>
  <si>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</si>
  <si>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</si>
  <si>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</si>
  <si>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</si>
  <si>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</si>
  <si>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</si>
  <si>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</si>
  <si>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</si>
  <si>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</si>
  <si>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</si>
  <si>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</si>
  <si>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</si>
  <si>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</si>
  <si>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</si>
  <si>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</si>
  <si>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</si>
  <si>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</si>
  <si>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</si>
  <si>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</si>
  <si>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</si>
  <si>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</si>
  <si>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</si>
  <si>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</si>
  <si>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</si>
  <si>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</si>
  <si>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</si>
  <si>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</si>
  <si>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</si>
  <si>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</si>
  <si>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</si>
  <si>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</si>
  <si>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</si>
  <si>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</si>
  <si>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</si>
  <si>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</si>
  <si>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</si>
  <si>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</si>
  <si>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</si>
  <si>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</si>
  <si>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</si>
  <si>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</si>
  <si>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</si>
  <si>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</si>
  <si>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</si>
  <si>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</si>
  <si>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</si>
  <si>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</si>
  <si>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</si>
  <si>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</si>
  <si>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</si>
  <si>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</si>
  <si>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</si>
  <si>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</si>
  <si>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</si>
  <si>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</si>
  <si>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</si>
  <si>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</si>
  <si>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</si>
  <si>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</si>
  <si>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</si>
  <si>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</si>
  <si>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</si>
  <si>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</si>
  <si>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</si>
  <si>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</si>
  <si>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</si>
  <si>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</si>
  <si>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</si>
  <si>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</si>
  <si>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</si>
  <si>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</si>
  <si>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</si>
  <si>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</si>
  <si>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</si>
  <si>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</si>
  <si>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</si>
  <si>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</si>
  <si>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</si>
  <si>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</si>
  <si>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</si>
  <si>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</si>
  <si>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</si>
  <si>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</si>
  <si>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</si>
  <si>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</si>
  <si>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</si>
  <si>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</si>
  <si>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</si>
  <si>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</si>
  <si>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</si>
  <si>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</si>
  <si>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</si>
  <si>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</si>
  <si>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</si>
  <si>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</si>
  <si>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</si>
  <si>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</si>
  <si>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</si>
  <si>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</si>
  <si>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</si>
  <si>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</si>
  <si>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</si>
  <si>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</si>
  <si>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</si>
  <si>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</si>
  <si>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</si>
  <si>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</si>
  <si>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</si>
  <si>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</si>
  <si>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</si>
  <si>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</si>
  <si>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</si>
  <si>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</si>
  <si>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</si>
  <si>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</si>
  <si>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</si>
  <si>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</si>
  <si>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</si>
  <si>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</si>
  <si>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</si>
  <si>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</si>
  <si>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</si>
  <si>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</si>
  <si>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</si>
  <si>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</si>
  <si>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</si>
  <si>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</si>
  <si>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</si>
  <si>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</si>
  <si>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</si>
  <si>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</si>
  <si>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</si>
  <si>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</si>
  <si>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</si>
  <si>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</si>
  <si>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</si>
  <si>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</si>
  <si>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</si>
  <si>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</si>
  <si>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</si>
  <si>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</si>
  <si>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</si>
  <si>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</si>
  <si>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</si>
  <si>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</si>
  <si>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</si>
  <si>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</si>
  <si>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</si>
  <si>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</si>
  <si>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</si>
  <si>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</si>
  <si>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</si>
  <si>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</si>
  <si>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</si>
  <si>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</si>
  <si>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</si>
  <si>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</si>
  <si>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</si>
  <si>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</si>
  <si>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</si>
  <si>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</si>
  <si>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</si>
  <si>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</si>
  <si>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</si>
  <si>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</si>
  <si>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</si>
  <si>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</si>
  <si>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</si>
  <si>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</si>
  <si>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</si>
  <si>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</si>
  <si>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</si>
  <si>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</si>
  <si>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</si>
  <si>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</si>
  <si>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</si>
  <si>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</si>
  <si>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</si>
  <si>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</si>
  <si>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</si>
  <si>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</si>
  <si>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</si>
  <si>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</si>
  <si>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</si>
  <si>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</si>
  <si>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</si>
  <si>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</si>
  <si>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</si>
  <si>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</si>
  <si>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</si>
  <si>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</si>
  <si>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</si>
  <si>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</si>
  <si>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</si>
  <si>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</si>
  <si>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</si>
  <si>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</si>
  <si>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</si>
  <si>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</si>
  <si>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</si>
  <si>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</si>
  <si>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</si>
  <si>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</si>
  <si>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</si>
  <si>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</si>
  <si>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</si>
  <si>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</si>
  <si>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</si>
  <si>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</si>
  <si>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</si>
  <si>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</si>
  <si>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</si>
  <si>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</si>
  <si>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</si>
  <si>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</si>
  <si>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</si>
  <si>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</si>
  <si>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</si>
  <si>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</si>
  <si>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</si>
  <si>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</si>
  <si>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</si>
  <si>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</si>
  <si>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</si>
  <si>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</si>
  <si>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</si>
  <si>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</si>
  <si>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</si>
  <si>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</si>
  <si>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</si>
  <si>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</si>
  <si>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</si>
  <si>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</si>
  <si>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</si>
  <si>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</si>
  <si>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</si>
  <si>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</si>
  <si>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</si>
  <si>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</si>
  <si>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</si>
  <si>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</si>
  <si>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</si>
  <si>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</si>
  <si>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</si>
  <si>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</si>
  <si>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</si>
  <si>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</si>
  <si>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</si>
  <si>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</si>
  <si>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</si>
  <si>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</si>
  <si>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</si>
  <si>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</si>
  <si>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</si>
  <si>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</si>
  <si>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</si>
  <si>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</si>
  <si>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</si>
  <si>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</si>
  <si>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</si>
  <si>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</si>
  <si>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</si>
  <si>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</si>
  <si>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</si>
  <si>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</si>
  <si>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</si>
  <si>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</si>
  <si>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</si>
  <si>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</si>
  <si>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</si>
  <si>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</si>
  <si>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</si>
  <si>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</si>
  <si>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</si>
  <si>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</si>
  <si>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</si>
  <si>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</si>
  <si>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</si>
  <si>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</si>
  <si>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</si>
  <si>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</si>
  <si>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</si>
  <si>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</si>
  <si>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</si>
  <si>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</si>
  <si>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</si>
  <si>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</si>
  <si>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</si>
  <si>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</si>
  <si>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</si>
  <si>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</si>
  <si>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</si>
  <si>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</si>
  <si>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</si>
  <si>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</si>
  <si>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</si>
  <si>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</si>
  <si>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</si>
  <si>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</si>
  <si>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</si>
  <si>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</si>
  <si>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</si>
  <si>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</si>
  <si>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</si>
  <si>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</si>
  <si>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</si>
  <si>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</si>
  <si>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</si>
  <si>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</si>
  <si>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</si>
  <si>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</si>
  <si>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</si>
  <si>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</si>
  <si>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</si>
  <si>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</si>
  <si>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</si>
  <si>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</si>
  <si>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</si>
  <si>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</si>
  <si>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</si>
  <si>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</si>
  <si>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</si>
  <si>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</si>
  <si>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</si>
  <si>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</si>
  <si>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</si>
  <si>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</si>
  <si>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</si>
  <si>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</si>
  <si>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</si>
  <si>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</si>
  <si>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</si>
  <si>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</si>
  <si>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</si>
  <si>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</si>
  <si>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</si>
  <si>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</si>
  <si>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</si>
  <si>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</si>
  <si>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</si>
  <si>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</si>
  <si>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</si>
  <si>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</si>
  <si>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</si>
  <si>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</si>
  <si>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</si>
  <si>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</si>
  <si>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</si>
  <si>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</si>
  <si>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</si>
  <si>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</si>
  <si>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</si>
  <si>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</si>
  <si>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</si>
  <si>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</si>
  <si>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</si>
  <si>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</si>
  <si>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</si>
  <si>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</si>
  <si>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</si>
  <si>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</si>
  <si>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</si>
  <si>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</si>
  <si>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</si>
  <si>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</si>
  <si>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</si>
  <si>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</si>
  <si>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</si>
  <si>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</si>
  <si>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</si>
  <si>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</si>
  <si>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</si>
  <si>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</si>
  <si>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</si>
  <si>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</si>
  <si>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</si>
  <si>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</si>
  <si>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</si>
  <si>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</si>
  <si>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</si>
  <si>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</si>
  <si>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</si>
  <si>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</si>
  <si>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</si>
  <si>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</si>
  <si>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</si>
  <si>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</si>
  <si>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</si>
  <si>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</si>
  <si>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</si>
  <si>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</si>
  <si>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</si>
  <si>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</si>
  <si>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</si>
  <si>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</si>
  <si>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</si>
  <si>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</si>
  <si>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</si>
  <si>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</si>
  <si>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</si>
  <si>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</si>
  <si>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</si>
  <si>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</si>
  <si>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</si>
  <si>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</si>
  <si>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</si>
  <si>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</si>
  <si>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</si>
  <si>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</si>
  <si>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</si>
  <si>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</si>
  <si>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</si>
  <si>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</si>
  <si>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</si>
  <si>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</si>
  <si>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</si>
  <si>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</si>
  <si>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</si>
  <si>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</si>
  <si>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</si>
  <si>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</si>
  <si>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</si>
  <si>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</si>
  <si>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</si>
  <si>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</si>
  <si>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</si>
  <si>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</si>
  <si>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</si>
  <si>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</si>
  <si>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</si>
  <si>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</si>
  <si>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</si>
  <si>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</si>
  <si>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</si>
  <si>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</si>
  <si>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</si>
  <si>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</si>
  <si>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</si>
  <si>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</si>
  <si>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</si>
  <si>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</si>
  <si>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</si>
  <si>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</si>
  <si>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</si>
  <si>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</si>
  <si>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</si>
  <si>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</si>
  <si>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</si>
  <si>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</si>
  <si>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</si>
  <si>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</si>
  <si>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</si>
  <si>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</si>
  <si>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</si>
  <si>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</si>
  <si>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</si>
  <si>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</si>
  <si>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</si>
  <si>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</si>
  <si>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</si>
  <si>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</si>
  <si>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</si>
  <si>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</si>
  <si>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</si>
  <si>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</si>
  <si>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</si>
  <si>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</si>
  <si>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</si>
  <si>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</si>
  <si>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</si>
  <si>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</si>
  <si>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</si>
  <si>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</si>
  <si>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</si>
  <si>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</si>
  <si>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</si>
  <si>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</si>
  <si>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</si>
  <si>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</si>
  <si>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</si>
  <si>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</si>
  <si>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</si>
  <si>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</si>
  <si>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</si>
  <si>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</si>
  <si>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</si>
  <si>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</si>
  <si>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</si>
  <si>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</si>
  <si>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</si>
  <si>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</si>
  <si>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</si>
  <si>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</si>
  <si>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</si>
  <si>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</si>
  <si>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</si>
  <si>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</si>
  <si>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</si>
  <si>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</si>
  <si>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</si>
  <si>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</si>
  <si>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</si>
  <si>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</si>
  <si>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</si>
  <si>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</si>
  <si>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</si>
  <si>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</si>
  <si>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</si>
  <si>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</si>
  <si>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</si>
  <si>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</si>
  <si>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</si>
  <si>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</si>
  <si>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</si>
  <si>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</si>
  <si>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</si>
  <si>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</si>
  <si>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</si>
  <si>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</si>
  <si>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</si>
  <si>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</si>
  <si>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</si>
  <si>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</si>
  <si>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</si>
  <si>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</si>
  <si>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</si>
  <si>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</si>
  <si>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</si>
  <si>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</si>
  <si>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</si>
  <si>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</si>
  <si>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</si>
  <si>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</si>
  <si>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</si>
  <si>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</si>
  <si>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</si>
  <si>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</si>
  <si>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</si>
  <si>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</si>
  <si>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</si>
  <si>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</si>
  <si>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</si>
  <si>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</si>
  <si>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</si>
  <si>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</si>
  <si>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</si>
  <si>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</si>
  <si>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</si>
  <si>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</si>
  <si>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</si>
  <si>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</si>
  <si>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</si>
  <si>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</si>
  <si>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</si>
  <si>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</si>
  <si>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</si>
  <si>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</si>
  <si>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</si>
  <si>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</si>
  <si>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</si>
  <si>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</si>
  <si>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</si>
  <si>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</si>
  <si>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</si>
  <si>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</si>
  <si>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</si>
  <si>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</si>
  <si>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</si>
  <si>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</si>
  <si>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</si>
  <si>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</si>
  <si>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</si>
  <si>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</si>
  <si>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</si>
  <si>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</si>
  <si>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</si>
  <si>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</si>
  <si>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</si>
  <si>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</si>
  <si>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</si>
  <si>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</si>
  <si>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</si>
  <si>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</si>
  <si>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</si>
  <si>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</si>
  <si>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</si>
  <si>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</si>
  <si>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</si>
  <si>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</si>
  <si>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</si>
  <si>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</si>
  <si>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</si>
  <si>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</si>
  <si>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</si>
  <si>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</si>
  <si>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</si>
  <si>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</si>
  <si>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</si>
  <si>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</si>
  <si>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</si>
  <si>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</si>
  <si>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</si>
  <si>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</si>
  <si>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</si>
  <si>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</si>
  <si>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</si>
  <si>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</si>
  <si>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</si>
  <si>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</si>
  <si>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</si>
  <si>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</si>
  <si>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</si>
  <si>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</si>
  <si>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</si>
  <si>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</si>
  <si>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</si>
  <si>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</si>
  <si>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</si>
  <si>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</si>
  <si>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</si>
  <si>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</si>
  <si>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</si>
  <si>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</si>
  <si>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</si>
  <si>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</si>
  <si>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</si>
  <si>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</si>
  <si>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</si>
  <si>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</si>
  <si>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</si>
  <si>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</si>
  <si>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</si>
  <si>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</si>
  <si>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</si>
  <si>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</si>
  <si>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</si>
  <si>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</si>
  <si>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</si>
  <si>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</si>
  <si>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</si>
  <si>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</si>
  <si>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</si>
  <si>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</si>
  <si>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</si>
  <si>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</si>
  <si>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</si>
  <si>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</si>
  <si>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</si>
  <si>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</si>
  <si>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</si>
  <si>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</si>
  <si>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</si>
  <si>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</si>
  <si>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</si>
  <si>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</si>
  <si>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</si>
  <si>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</si>
  <si>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</si>
  <si>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</si>
  <si>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</si>
  <si>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</si>
  <si>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</si>
  <si>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</si>
  <si>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</si>
  <si>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</si>
  <si>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</si>
  <si>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</si>
  <si>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</si>
  <si>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</si>
  <si>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</si>
  <si>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</si>
  <si>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</si>
  <si>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</si>
  <si>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</si>
  <si>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</si>
  <si>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</si>
  <si>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</si>
  <si>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</si>
  <si>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</si>
  <si>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</si>
  <si>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</si>
  <si>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</si>
  <si>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</si>
  <si>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</si>
  <si>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</si>
  <si>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</si>
  <si>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</si>
  <si>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</si>
  <si>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</si>
  <si>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</si>
  <si>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</si>
  <si>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</si>
  <si>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</si>
  <si>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</si>
  <si>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</si>
  <si>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</si>
  <si>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</si>
  <si>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</si>
  <si>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</si>
  <si>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</si>
  <si>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</si>
  <si>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</si>
  <si>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</si>
  <si>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</si>
  <si>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</si>
  <si>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</si>
  <si>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</si>
  <si>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</si>
  <si>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</si>
  <si>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</si>
  <si>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</si>
  <si>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</si>
  <si>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</si>
  <si>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</si>
  <si>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</si>
  <si>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</si>
  <si>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</si>
  <si>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</si>
  <si>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</si>
  <si>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</si>
  <si>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</si>
  <si>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</si>
  <si>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</si>
  <si>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</si>
  <si>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</si>
  <si>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</si>
  <si>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</si>
  <si>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</si>
  <si>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</si>
  <si>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</si>
  <si>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</si>
  <si>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</si>
  <si>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</si>
  <si>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</si>
  <si>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</si>
  <si>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</si>
  <si>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</si>
  <si>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</si>
  <si>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</si>
  <si>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</si>
  <si>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</si>
  <si>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</si>
  <si>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</si>
  <si>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</si>
  <si>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</si>
  <si>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</si>
  <si>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</si>
  <si>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</si>
  <si>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</si>
  <si>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</si>
  <si>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</si>
  <si>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</si>
  <si>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</si>
  <si>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</si>
  <si>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</si>
  <si>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</si>
  <si>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</si>
  <si>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</si>
  <si>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</si>
  <si>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</si>
  <si>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</si>
  <si>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</si>
  <si>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</si>
  <si>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</si>
  <si>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</si>
  <si>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</si>
  <si>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</si>
  <si>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</si>
  <si>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</si>
  <si>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</si>
  <si>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</si>
  <si>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</si>
  <si>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</si>
  <si>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</si>
  <si>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</si>
  <si>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</si>
  <si>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</si>
  <si>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</si>
  <si>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</si>
  <si>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</si>
  <si>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</si>
  <si>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</si>
  <si>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</si>
  <si>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</si>
  <si>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</si>
  <si>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</si>
  <si>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</si>
  <si>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</si>
  <si>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</si>
  <si>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</si>
  <si>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</si>
  <si>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</si>
  <si>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</si>
  <si>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</si>
  <si>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</si>
  <si>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</si>
  <si>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</si>
  <si>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</si>
  <si>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</si>
  <si>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</si>
  <si>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</si>
  <si>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</si>
  <si>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</si>
  <si>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</si>
  <si>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</si>
  <si>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</si>
  <si>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</si>
  <si>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</si>
  <si>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</si>
  <si>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</si>
  <si>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</si>
  <si>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</si>
  <si>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</si>
  <si>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</si>
  <si>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</si>
  <si>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</si>
  <si>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</si>
  <si>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</si>
  <si>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</si>
  <si>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</si>
  <si>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</si>
  <si>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</si>
  <si>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</si>
  <si>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</si>
  <si>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</si>
  <si>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</si>
  <si>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</si>
  <si>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</si>
  <si>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</si>
  <si>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</si>
  <si>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</si>
  <si>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</si>
  <si>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</si>
  <si>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</si>
  <si>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</si>
  <si>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</si>
  <si>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</si>
  <si>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</si>
  <si>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</si>
  <si>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</si>
  <si>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</si>
  <si>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</si>
  <si>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</si>
  <si>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</si>
  <si>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</si>
  <si>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</si>
  <si>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</si>
  <si>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</si>
  <si>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</si>
  <si>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</si>
  <si>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</si>
  <si>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</si>
  <si>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</si>
  <si>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</si>
  <si>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</si>
  <si>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</si>
  <si>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</si>
  <si>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</si>
  <si>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</si>
  <si>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</si>
  <si>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</si>
  <si>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</si>
  <si>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</si>
  <si>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</si>
  <si>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</si>
  <si>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</si>
  <si>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</si>
  <si>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</si>
  <si>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</si>
  <si>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</si>
  <si>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</si>
  <si>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</si>
  <si>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</si>
  <si>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</si>
  <si>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</si>
  <si>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</si>
  <si>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</si>
  <si>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</si>
  <si>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</si>
  <si>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</si>
  <si>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</si>
  <si>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</si>
  <si>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</si>
  <si>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</si>
  <si>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</si>
  <si>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</si>
  <si>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</si>
  <si>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</si>
  <si>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</si>
  <si>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</si>
  <si>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</si>
  <si>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</si>
  <si>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</si>
  <si>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</si>
  <si>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</si>
  <si>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</si>
  <si>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</si>
  <si>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</si>
  <si>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</si>
  <si>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</si>
  <si>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</si>
  <si>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</si>
  <si>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</si>
  <si>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</si>
  <si>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</si>
  <si>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</si>
  <si>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</si>
  <si>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</si>
  <si>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</si>
  <si>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</si>
  <si>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</si>
  <si>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</si>
  <si>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</si>
  <si>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</si>
  <si>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</si>
  <si>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</si>
  <si>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</si>
  <si>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</si>
  <si>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</si>
  <si>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</si>
  <si>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</si>
  <si>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</si>
  <si>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</si>
  <si>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</si>
  <si>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</si>
  <si>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</si>
  <si>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</si>
  <si>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</si>
  <si>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</si>
  <si>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</si>
  <si>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</si>
  <si>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</si>
  <si>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</si>
  <si>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</si>
  <si>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</si>
  <si>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</si>
  <si>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</si>
  <si>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</si>
  <si>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</si>
  <si>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</si>
  <si>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</si>
  <si>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</si>
  <si>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</si>
  <si>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</si>
  <si>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</si>
  <si>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</si>
  <si>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</si>
  <si>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</si>
  <si>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</si>
  <si>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</si>
  <si>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</si>
  <si>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</si>
  <si>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</si>
  <si>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</si>
  <si>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</si>
  <si>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</si>
  <si>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</si>
  <si>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</si>
  <si>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</si>
  <si>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</si>
  <si>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</si>
  <si>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</si>
  <si>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</si>
  <si>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</si>
  <si>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</si>
  <si>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</si>
  <si>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</si>
  <si>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</si>
  <si>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</si>
  <si>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</si>
  <si>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</si>
  <si>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</si>
  <si>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</si>
  <si>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</si>
  <si>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</si>
  <si>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</si>
  <si>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</si>
  <si>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</si>
  <si>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</si>
  <si>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</si>
  <si>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</si>
  <si>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</si>
  <si>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</si>
  <si>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</si>
  <si>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</si>
  <si>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</si>
  <si>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</si>
  <si>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</si>
  <si>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</si>
  <si>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</si>
  <si>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</si>
  <si>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</si>
  <si>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</si>
  <si>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</si>
  <si>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</si>
  <si>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</si>
  <si>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</si>
  <si>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</si>
  <si>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</si>
  <si>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</si>
  <si>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</si>
  <si>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</si>
  <si>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</si>
  <si>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</si>
  <si>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</si>
  <si>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</si>
  <si>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</si>
  <si>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</si>
  <si>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</si>
  <si>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</si>
  <si>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</si>
  <si>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</si>
  <si>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</si>
  <si>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</si>
  <si>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</si>
  <si>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</si>
  <si>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</si>
  <si>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</si>
  <si>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</si>
  <si>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</si>
  <si>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</si>
  <si>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</si>
  <si>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</si>
  <si>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</si>
  <si>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</si>
  <si>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</si>
  <si>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</si>
  <si>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</si>
  <si>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</si>
  <si>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</si>
  <si>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</si>
  <si>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</si>
  <si>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</si>
  <si>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</si>
  <si>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</si>
  <si>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</si>
  <si>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</si>
  <si>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</si>
  <si>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</si>
  <si>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</si>
  <si>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</si>
  <si>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</si>
  <si>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</si>
  <si>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</si>
  <si>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</si>
  <si>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</si>
  <si>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</si>
  <si>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</si>
  <si>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</si>
  <si>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</si>
  <si>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</si>
  <si>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</si>
  <si>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</si>
  <si>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</si>
  <si>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</si>
  <si>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</si>
  <si>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</si>
  <si>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</si>
  <si>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</si>
  <si>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</si>
  <si>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</si>
  <si>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</si>
  <si>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</si>
  <si>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</si>
  <si>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</si>
  <si>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</si>
  <si>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</si>
  <si>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</si>
  <si>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</si>
  <si>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</si>
  <si>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</si>
  <si>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</si>
  <si>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</si>
  <si>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</si>
  <si>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</si>
  <si>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</si>
  <si>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</si>
  <si>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</si>
  <si>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</si>
  <si>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</si>
  <si>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</si>
  <si>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</si>
  <si>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</si>
  <si>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</si>
  <si>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</si>
  <si>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</si>
  <si>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</si>
  <si>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</si>
  <si>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</si>
  <si>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</si>
  <si>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</si>
  <si>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</si>
  <si>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</si>
  <si>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</si>
  <si>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</si>
  <si>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</si>
  <si>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</si>
  <si>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</si>
  <si>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</si>
  <si>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</si>
  <si>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</si>
  <si>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</si>
  <si>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</si>
  <si>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</si>
  <si>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</si>
  <si>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</si>
  <si>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</si>
  <si>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</si>
  <si>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</si>
  <si>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</si>
  <si>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</si>
  <si>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</si>
  <si>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</si>
  <si>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</si>
  <si>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</si>
  <si>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</si>
  <si>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</si>
  <si>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</si>
  <si>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</si>
  <si>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</si>
  <si>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</si>
  <si>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</si>
  <si>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</si>
  <si>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</si>
  <si>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</si>
  <si>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</si>
  <si>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</si>
  <si>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</si>
  <si>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</si>
  <si>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</si>
  <si>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</si>
  <si>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</si>
  <si>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</si>
  <si>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</si>
  <si>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</si>
  <si>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</si>
  <si>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</si>
  <si>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</si>
  <si>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</si>
  <si>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</si>
  <si>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</si>
  <si>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</si>
  <si>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</si>
  <si>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</si>
  <si>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</si>
  <si>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</si>
  <si>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</si>
  <si>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</si>
  <si>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</si>
  <si>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</si>
  <si>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</si>
  <si>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</si>
  <si>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</si>
  <si>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</si>
  <si>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</si>
  <si>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</si>
  <si>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</si>
  <si>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</si>
  <si>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</si>
  <si>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</si>
  <si>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</si>
  <si>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</si>
  <si>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</si>
  <si>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</si>
  <si>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</si>
  <si>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</si>
  <si>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</si>
  <si>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</si>
  <si>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</si>
  <si>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</si>
  <si>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</si>
  <si>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</si>
  <si>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</si>
  <si>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</si>
  <si>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</si>
  <si>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</si>
  <si>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</si>
  <si>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</si>
  <si>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</si>
  <si>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</si>
  <si>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</si>
  <si>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</si>
  <si>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</si>
  <si>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</si>
  <si>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</si>
  <si>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</si>
  <si>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</si>
  <si>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</si>
  <si>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</si>
  <si>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</si>
  <si>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</si>
  <si>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</si>
  <si>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</si>
  <si>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</si>
  <si>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</si>
  <si>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</si>
  <si>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</si>
  <si>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</si>
  <si>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</si>
  <si>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</si>
  <si>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</si>
  <si>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</si>
  <si>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</si>
  <si>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</si>
  <si>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</si>
  <si>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</si>
  <si>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</si>
  <si>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</si>
  <si>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</si>
  <si>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</si>
  <si>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</si>
  <si>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</si>
  <si>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</si>
  <si>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</si>
  <si>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</si>
  <si>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</si>
  <si>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</si>
  <si>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</si>
  <si>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</si>
  <si>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</si>
  <si>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</si>
  <si>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</si>
  <si>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</si>
  <si>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</si>
  <si>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</si>
  <si>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</si>
  <si>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</si>
  <si>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</si>
  <si>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</si>
  <si>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</si>
  <si>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</si>
  <si>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</si>
  <si>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</si>
  <si>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</si>
  <si>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</si>
  <si>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</si>
  <si>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</si>
  <si>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</si>
  <si>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</si>
  <si>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</si>
  <si>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</si>
  <si>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</si>
  <si>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</si>
  <si>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</si>
  <si>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</si>
  <si>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</si>
  <si>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</si>
  <si>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</si>
  <si>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</si>
  <si>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</si>
  <si>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</si>
  <si>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</si>
  <si>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</si>
  <si>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</si>
  <si>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</si>
  <si>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</si>
  <si>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</si>
  <si>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</si>
  <si>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</si>
  <si>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</si>
  <si>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</si>
  <si>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</si>
  <si>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</si>
  <si>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</si>
  <si>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</si>
  <si>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</si>
  <si>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</si>
  <si>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</si>
  <si>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</si>
  <si>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</si>
  <si>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</si>
  <si>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</si>
  <si>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</si>
  <si>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</si>
  <si>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</si>
  <si>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</si>
  <si>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</si>
  <si>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</si>
  <si>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</si>
  <si>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</si>
  <si>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</si>
  <si>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</si>
  <si>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</si>
  <si>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</si>
  <si>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</si>
  <si>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</si>
  <si>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</si>
  <si>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</si>
  <si>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</si>
  <si>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</si>
  <si>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</si>
  <si>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</si>
  <si>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</si>
  <si>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</si>
  <si>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</si>
  <si>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</si>
  <si>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</si>
  <si>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</si>
  <si>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</si>
  <si>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</si>
  <si>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</si>
  <si>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</si>
  <si>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</si>
  <si>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</si>
  <si>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</si>
  <si>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</si>
  <si>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</si>
  <si>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</si>
  <si>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</si>
  <si>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</si>
  <si>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</si>
  <si>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</si>
  <si>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</si>
  <si>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</si>
  <si>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</si>
  <si>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</si>
  <si>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</si>
  <si>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</si>
  <si>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</si>
  <si>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</si>
  <si>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</si>
  <si>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</si>
  <si>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</si>
  <si>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</si>
  <si>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</si>
  <si>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</si>
  <si>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</si>
  <si>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</si>
  <si>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</si>
  <si>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</si>
  <si>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</si>
  <si>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</si>
  <si>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</si>
  <si>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</si>
  <si>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</si>
  <si>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</si>
  <si>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</si>
  <si>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</si>
  <si>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</si>
  <si>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</si>
  <si>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</si>
  <si>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</si>
  <si>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</si>
  <si>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</si>
  <si>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</si>
  <si>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</si>
  <si>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</si>
  <si>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</si>
  <si>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</si>
  <si>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</si>
  <si>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</si>
  <si>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</si>
  <si>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</si>
  <si>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</si>
  <si>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</si>
  <si>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</si>
  <si>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</si>
  <si>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</si>
  <si>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</si>
  <si>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</si>
  <si>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</si>
  <si>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</si>
  <si>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</si>
  <si>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</si>
  <si>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</si>
  <si>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</si>
  <si>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</si>
  <si>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</si>
  <si>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</si>
  <si>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</si>
  <si>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</si>
  <si>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</si>
  <si>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</si>
  <si>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</si>
  <si>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</si>
  <si>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</si>
  <si>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</si>
  <si>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</si>
  <si>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</si>
  <si>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</si>
  <si>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</si>
  <si>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</si>
  <si>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</si>
  <si>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</si>
  <si>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</si>
  <si>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</si>
  <si>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</si>
  <si>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</si>
  <si>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</si>
  <si>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</si>
  <si>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</si>
  <si>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</si>
  <si>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</si>
  <si>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</si>
  <si>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</si>
  <si>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</si>
  <si>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</si>
  <si>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</si>
  <si>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</si>
  <si>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</si>
  <si>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</si>
  <si>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</si>
  <si>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</si>
  <si>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</si>
  <si>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</si>
  <si>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</si>
  <si>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</si>
  <si>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</si>
  <si>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</si>
  <si>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</si>
  <si>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</si>
  <si>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</si>
  <si>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</si>
  <si>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</si>
  <si>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</si>
  <si>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</si>
  <si>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</si>
  <si>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</si>
  <si>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</si>
  <si>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</si>
  <si>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</si>
  <si>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</si>
  <si>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</si>
  <si>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</si>
  <si>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</si>
  <si>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</si>
  <si>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</si>
  <si>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</si>
  <si>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</si>
  <si>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</si>
  <si>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</si>
  <si>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</si>
  <si>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</si>
  <si>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</si>
  <si>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</si>
  <si>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</si>
  <si>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</si>
  <si>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</si>
  <si>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</si>
  <si>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</si>
  <si>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</si>
  <si>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</si>
  <si>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</si>
  <si>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</si>
  <si>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</si>
  <si>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</si>
  <si>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</si>
  <si>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</si>
  <si>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</si>
  <si>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</si>
  <si>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</si>
  <si>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</si>
  <si>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</si>
  <si>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</si>
  <si>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</si>
  <si>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</si>
  <si>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</si>
  <si>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</si>
  <si>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</si>
  <si>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</si>
  <si>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</si>
  <si>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</si>
  <si>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</si>
  <si>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</si>
  <si>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</si>
  <si>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</si>
  <si>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</si>
  <si>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</si>
  <si>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</si>
  <si>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</si>
  <si>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</si>
  <si>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</si>
  <si>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</si>
  <si>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</si>
  <si>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</si>
  <si>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</si>
  <si>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</si>
  <si>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</si>
  <si>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</si>
  <si>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</si>
  <si>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</si>
  <si>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</si>
  <si>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</si>
  <si>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</si>
  <si>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</si>
  <si>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</si>
  <si>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</si>
  <si>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</si>
  <si>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</si>
  <si>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</si>
  <si>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</si>
  <si>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</si>
  <si>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</si>
  <si>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</si>
  <si>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</si>
  <si>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</si>
  <si>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</si>
  <si>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</si>
  <si>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</si>
  <si>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</si>
  <si>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</si>
  <si>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</si>
  <si>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</si>
  <si>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</si>
  <si>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</si>
  <si>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</si>
  <si>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</si>
  <si>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</si>
  <si>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</si>
  <si>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</si>
  <si>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</si>
  <si>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</si>
  <si>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</si>
  <si>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</si>
  <si>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</si>
  <si>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</si>
  <si>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</si>
  <si>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</si>
  <si>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</si>
  <si>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</si>
  <si>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</si>
  <si>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</si>
  <si>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</si>
  <si>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</si>
  <si>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</si>
  <si>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</si>
  <si>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</si>
  <si>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</si>
  <si>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</si>
  <si>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</si>
  <si>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</si>
  <si>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</si>
  <si>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</si>
  <si>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</si>
  <si>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</si>
  <si>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</si>
  <si>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</si>
  <si>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</si>
  <si>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</si>
  <si>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</si>
  <si>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</si>
  <si>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</si>
  <si>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</si>
  <si>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</si>
  <si>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</si>
  <si>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</si>
  <si>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</si>
  <si>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</si>
  <si>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</si>
  <si>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</si>
  <si>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</si>
  <si>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</si>
  <si>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</si>
  <si>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</si>
  <si>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</si>
  <si>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</si>
  <si>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</si>
  <si>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</si>
  <si>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</si>
  <si>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</si>
  <si>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</si>
  <si>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</si>
  <si>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</si>
  <si>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</si>
  <si>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</si>
  <si>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</si>
  <si>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</si>
  <si>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</si>
  <si>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</si>
  <si>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</si>
  <si>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</si>
  <si>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</si>
  <si>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</si>
  <si>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</si>
  <si>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</si>
  <si>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</si>
  <si>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</si>
  <si>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</si>
  <si>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</si>
  <si>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</si>
  <si>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</si>
  <si>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</si>
  <si>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</si>
  <si>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</si>
  <si>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</si>
  <si>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</si>
  <si>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</si>
  <si>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</si>
  <si>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</si>
  <si>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</si>
  <si>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</si>
  <si>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</si>
  <si>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</si>
  <si>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</si>
  <si>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</si>
  <si>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</si>
  <si>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</si>
  <si>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</si>
  <si>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</si>
  <si>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</si>
  <si>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</si>
  <si>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</si>
  <si>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</si>
  <si>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</si>
  <si>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</si>
  <si>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</si>
  <si>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</si>
  <si>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</si>
  <si>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</si>
  <si>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</si>
  <si>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</si>
  <si>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</si>
  <si>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</si>
  <si>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</si>
  <si>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</si>
  <si>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</si>
  <si>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</si>
  <si>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</si>
  <si>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</si>
  <si>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</si>
  <si>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</si>
  <si>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</si>
  <si>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</si>
  <si>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</si>
  <si>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</si>
  <si>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</si>
  <si>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</si>
  <si>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</si>
  <si>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</si>
  <si>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</si>
  <si>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</si>
  <si>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</si>
  <si>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</si>
  <si>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</si>
  <si>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</si>
  <si>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</si>
  <si>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</si>
  <si>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</si>
  <si>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</si>
  <si>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</si>
  <si>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</si>
  <si>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</si>
  <si>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</si>
  <si>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</si>
  <si>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</si>
  <si>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</si>
  <si>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</si>
  <si>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</si>
  <si>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</si>
  <si>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</si>
  <si>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</si>
  <si>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</si>
  <si>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</si>
  <si>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</si>
  <si>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</si>
  <si>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</si>
  <si>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</si>
  <si>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</si>
  <si>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</si>
  <si>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</si>
  <si>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</si>
  <si>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</si>
  <si>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</si>
  <si>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</si>
  <si>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</si>
  <si>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</si>
  <si>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</si>
  <si>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</si>
  <si>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</si>
  <si>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</si>
  <si>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</si>
  <si>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</si>
  <si>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</si>
  <si>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</si>
  <si>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</si>
  <si>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</si>
  <si>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</si>
  <si>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</si>
  <si>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</si>
  <si>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</si>
  <si>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</si>
  <si>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</si>
  <si>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</si>
  <si>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</si>
  <si>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</si>
  <si>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</si>
  <si>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</si>
  <si>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</si>
  <si>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</si>
  <si>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</si>
  <si>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</si>
  <si>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</si>
  <si>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</si>
  <si>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</si>
  <si>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</si>
  <si>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</si>
  <si>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</si>
  <si>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</si>
  <si>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</si>
  <si>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</si>
  <si>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</si>
  <si>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</si>
  <si>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</si>
  <si>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</si>
  <si>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</si>
  <si>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</si>
  <si>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</si>
  <si>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</si>
  <si>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</si>
  <si>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</si>
  <si>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</si>
  <si>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</si>
  <si>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</si>
  <si>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</si>
  <si>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</si>
  <si>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</si>
  <si>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</si>
  <si>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</si>
  <si>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</si>
  <si>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</si>
  <si>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</si>
  <si>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</si>
  <si>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</si>
  <si>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</si>
  <si>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</si>
  <si>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</si>
  <si>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</si>
  <si>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</si>
  <si>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</si>
  <si>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</si>
  <si>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</si>
  <si>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</si>
  <si>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</si>
  <si>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</si>
  <si>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</si>
  <si>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</si>
  <si>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</si>
  <si>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</si>
  <si>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</si>
  <si>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</si>
  <si>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</si>
  <si>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</si>
  <si>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</si>
  <si>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</si>
  <si>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</si>
  <si>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</si>
  <si>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</si>
  <si>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</si>
  <si>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</si>
  <si>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</si>
  <si>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</si>
  <si>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</si>
  <si>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</si>
  <si>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</si>
  <si>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</si>
  <si>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</si>
  <si>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</si>
  <si>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</si>
  <si>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</si>
  <si>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</si>
  <si>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</si>
  <si>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</si>
  <si>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</si>
  <si>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</si>
  <si>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</si>
  <si>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</si>
  <si>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</si>
  <si>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</si>
  <si>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</si>
  <si>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</si>
  <si>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</si>
  <si>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</si>
  <si>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</si>
  <si>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</si>
  <si>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</si>
  <si>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</si>
  <si>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</si>
  <si>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</si>
  <si>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</si>
  <si>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</si>
  <si>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</si>
  <si>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</si>
  <si>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</si>
  <si>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</si>
  <si>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</si>
  <si>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</si>
  <si>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</si>
  <si>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</si>
  <si>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</si>
  <si>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</si>
  <si>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</si>
  <si>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</si>
  <si>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</si>
  <si>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</si>
  <si>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</si>
  <si>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</si>
  <si>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</si>
  <si>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</si>
  <si>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</si>
  <si>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</si>
  <si>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</si>
  <si>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</si>
  <si>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</si>
  <si>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</si>
  <si>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</si>
  <si>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</si>
  <si>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</si>
  <si>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</si>
  <si>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</si>
  <si>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</si>
  <si>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</si>
  <si>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</si>
  <si>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</si>
  <si>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</si>
  <si>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</si>
  <si>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</si>
  <si>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</si>
  <si>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</si>
  <si>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</si>
  <si>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</si>
  <si>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</si>
  <si>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</si>
  <si>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</si>
  <si>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</si>
  <si>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</si>
  <si>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</si>
  <si>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</si>
  <si>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</si>
  <si>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</si>
  <si>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</si>
  <si>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</si>
  <si>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</si>
  <si>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</si>
  <si>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</si>
  <si>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</si>
  <si>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</si>
  <si>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</si>
  <si>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</si>
  <si>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</si>
  <si>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</si>
  <si>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</si>
  <si>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</si>
  <si>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</si>
  <si>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</si>
  <si>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</si>
  <si>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</si>
  <si>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</si>
  <si>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</si>
  <si>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</si>
  <si>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</si>
  <si>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</si>
  <si>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</si>
  <si>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</si>
  <si>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</si>
  <si>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</si>
  <si>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</si>
  <si>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</si>
  <si>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</si>
  <si>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</si>
  <si>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</si>
  <si>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</si>
  <si>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</si>
  <si>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</si>
  <si>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</si>
  <si>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</si>
  <si>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</si>
  <si>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</si>
  <si>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</si>
  <si>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</si>
  <si>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</si>
  <si>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</si>
  <si>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</si>
  <si>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</si>
  <si>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</si>
  <si>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</si>
  <si>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</si>
  <si>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</si>
  <si>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</si>
  <si>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</si>
  <si>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</si>
  <si>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</si>
  <si>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</si>
  <si>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</si>
  <si>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</si>
  <si>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</si>
  <si>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</si>
  <si>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</si>
  <si>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</si>
  <si>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</si>
  <si>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</si>
  <si>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</si>
  <si>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</si>
  <si>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</si>
  <si>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</si>
  <si>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</si>
  <si>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</si>
  <si>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</si>
  <si>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</si>
  <si>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</si>
  <si>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</si>
  <si>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</si>
  <si>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</si>
  <si>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</si>
  <si>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</si>
  <si>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</si>
  <si>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</si>
  <si>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</si>
  <si>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</si>
  <si>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</si>
  <si>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</si>
  <si>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</si>
  <si>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</si>
  <si>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</si>
  <si>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</si>
  <si>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</si>
  <si>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</si>
  <si>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</si>
  <si>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</si>
  <si>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</si>
  <si>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</si>
  <si>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</si>
  <si>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</si>
  <si>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</si>
  <si>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</si>
  <si>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</si>
  <si>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</si>
  <si>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</si>
  <si>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</si>
  <si>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</si>
  <si>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</si>
  <si>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</si>
  <si>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</si>
  <si>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</si>
  <si>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</si>
  <si>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</si>
  <si>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</si>
  <si>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</si>
  <si>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</si>
  <si>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</si>
  <si>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</si>
  <si>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</si>
  <si>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</si>
  <si>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</si>
  <si>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</si>
  <si>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</si>
  <si>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</si>
  <si>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</si>
  <si>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</si>
  <si>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</si>
  <si>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</si>
  <si>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</si>
  <si>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</si>
  <si>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</si>
  <si>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</si>
  <si>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</si>
  <si>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</si>
  <si>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</si>
  <si>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</si>
  <si>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</si>
  <si>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</si>
  <si>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</si>
  <si>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</si>
  <si>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</si>
  <si>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</si>
  <si>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</si>
  <si>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</si>
  <si>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</si>
  <si>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</si>
  <si>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</si>
  <si>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</si>
  <si>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</si>
  <si>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</si>
  <si>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</si>
  <si>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</si>
  <si>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</si>
  <si>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</si>
  <si>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</si>
  <si>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</si>
  <si>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</si>
  <si>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</si>
  <si>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</si>
  <si>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</si>
  <si>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</si>
  <si>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</si>
  <si>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</si>
  <si>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</si>
  <si>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</si>
  <si>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</si>
  <si>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</si>
  <si>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</si>
  <si>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</si>
  <si>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</si>
  <si>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</si>
  <si>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</si>
  <si>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</si>
  <si>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</si>
  <si>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</si>
  <si>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</si>
  <si>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</si>
  <si>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</si>
  <si>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</si>
  <si>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</si>
  <si>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</si>
  <si>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</si>
  <si>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</si>
  <si>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</si>
  <si>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</si>
  <si>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</si>
  <si>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</si>
  <si>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</si>
  <si>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</si>
  <si>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</si>
  <si>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</si>
  <si>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</si>
  <si>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</si>
  <si>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</si>
  <si>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</si>
  <si>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</si>
  <si>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</si>
  <si>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</si>
  <si>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</si>
  <si>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</si>
  <si>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</si>
  <si>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</si>
  <si>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</si>
  <si>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</si>
  <si>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</si>
  <si>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</si>
  <si>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</si>
  <si>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</si>
  <si>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</si>
  <si>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</si>
  <si>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</si>
  <si>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</si>
  <si>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</si>
  <si>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</si>
  <si>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</si>
  <si>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</si>
  <si>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</si>
  <si>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</si>
  <si>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</si>
  <si>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</si>
  <si>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</si>
  <si>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</si>
  <si>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</si>
  <si>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</si>
  <si>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</si>
  <si>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</si>
  <si>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</si>
  <si>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</si>
  <si>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</si>
  <si>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</si>
  <si>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</si>
  <si>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</si>
  <si>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</si>
  <si>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</si>
  <si>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</si>
  <si>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</si>
  <si>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</si>
  <si>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</si>
  <si>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</si>
  <si>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</si>
  <si>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</si>
  <si>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</si>
  <si>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</si>
  <si>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</si>
  <si>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</si>
  <si>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</si>
  <si>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</si>
  <si>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</si>
  <si>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</si>
  <si>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</si>
  <si>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</si>
  <si>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</si>
  <si>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</si>
  <si>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</si>
  <si>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</si>
  <si>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</si>
  <si>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</si>
  <si>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</si>
  <si>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</si>
  <si>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</si>
  <si>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</si>
  <si>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</si>
  <si>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</si>
  <si>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</si>
  <si>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</si>
  <si>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</si>
  <si>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</si>
  <si>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</si>
  <si>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</si>
  <si>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</si>
  <si>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</si>
  <si>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</si>
  <si>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</si>
  <si>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</si>
  <si>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</si>
  <si>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</si>
  <si>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</si>
  <si>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</si>
  <si>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</si>
  <si>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</si>
  <si>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</si>
  <si>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</si>
  <si>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</si>
  <si>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</si>
  <si>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</si>
  <si>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</si>
  <si>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</si>
  <si>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</si>
  <si>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</si>
  <si>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</si>
  <si>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</si>
  <si>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</si>
  <si>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</si>
  <si>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</si>
  <si>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</si>
  <si>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</si>
  <si>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</si>
  <si>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</si>
  <si>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</si>
  <si>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</si>
  <si>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</si>
  <si>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</si>
  <si>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</si>
  <si>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</si>
  <si>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</si>
  <si>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</si>
  <si>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</si>
  <si>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</si>
  <si>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</si>
  <si>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</si>
  <si>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</si>
  <si>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</si>
  <si>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</si>
  <si>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</si>
  <si>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</si>
  <si>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</si>
  <si>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</si>
  <si>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</si>
  <si>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</si>
  <si>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</si>
  <si>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</si>
  <si>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</si>
  <si>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</si>
  <si>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</si>
  <si>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</si>
  <si>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</si>
  <si>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</si>
  <si>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</si>
  <si>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</si>
  <si>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</si>
  <si>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</si>
  <si>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</si>
  <si>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</si>
  <si>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</si>
  <si>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</si>
  <si>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</si>
  <si>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</si>
  <si>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</si>
  <si>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</si>
  <si>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</si>
  <si>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</si>
  <si>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</si>
  <si>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</si>
  <si>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</si>
  <si>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</si>
  <si>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</si>
  <si>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</si>
  <si>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</si>
  <si>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</si>
  <si>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</si>
  <si>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</si>
  <si>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</si>
  <si>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</si>
  <si>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</si>
  <si>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</si>
  <si>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</si>
  <si>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</si>
  <si>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</si>
  <si>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</si>
  <si>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</si>
  <si>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</si>
  <si>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</si>
  <si>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</si>
  <si>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</si>
  <si>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</si>
  <si>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</si>
  <si>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</si>
  <si>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</si>
  <si>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</si>
  <si>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</si>
  <si>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</si>
  <si>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</si>
  <si>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</si>
  <si>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</si>
  <si>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</si>
  <si>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</si>
  <si>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</si>
  <si>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</si>
  <si>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</si>
  <si>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</si>
  <si>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</si>
  <si>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</si>
  <si>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</si>
  <si>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</si>
  <si>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</si>
  <si>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</si>
  <si>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</si>
  <si>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</si>
  <si>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</si>
  <si>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</si>
  <si>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</si>
  <si>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</si>
  <si>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</si>
  <si>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</si>
  <si>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</si>
  <si>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</si>
  <si>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</si>
  <si>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</si>
  <si>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</si>
  <si>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</si>
  <si>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</si>
  <si>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</si>
  <si>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</si>
  <si>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</si>
  <si>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</si>
  <si>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</si>
  <si>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</si>
  <si>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</si>
  <si>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</si>
  <si>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</si>
  <si>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</si>
  <si>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</si>
  <si>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</si>
  <si>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</si>
  <si>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</si>
  <si>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</si>
  <si>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</si>
  <si>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</si>
  <si>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</si>
  <si>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</si>
  <si>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</si>
  <si>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</si>
  <si>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</si>
  <si>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</si>
  <si>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</si>
  <si>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</si>
  <si>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</si>
  <si>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</si>
  <si>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</si>
  <si>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</si>
  <si>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</si>
  <si>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</si>
  <si>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</si>
  <si>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</si>
  <si>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</si>
  <si>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</si>
  <si>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</si>
  <si>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</si>
  <si>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</si>
  <si>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</si>
  <si>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</si>
  <si>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</si>
  <si>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</si>
  <si>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</si>
  <si>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</si>
  <si>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</si>
  <si>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</si>
  <si>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</si>
  <si>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</si>
  <si>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</si>
  <si>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</si>
  <si>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</si>
  <si>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</si>
  <si>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</si>
  <si>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</si>
  <si>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</si>
  <si>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</si>
  <si>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</si>
  <si>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</si>
  <si>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</si>
  <si>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</si>
  <si>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</si>
  <si>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</si>
  <si>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</si>
  <si>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</si>
  <si>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</si>
  <si>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</si>
  <si>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</si>
  <si>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</si>
  <si>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</si>
  <si>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</si>
  <si>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</si>
  <si>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</si>
  <si>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</si>
  <si>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</si>
  <si>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</si>
  <si>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</si>
  <si>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</si>
  <si>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</si>
  <si>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</si>
  <si>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</si>
  <si>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</si>
  <si>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</si>
  <si>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</si>
  <si>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</si>
  <si>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</si>
  <si>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</si>
  <si>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</si>
  <si>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</si>
  <si>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</si>
  <si>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</si>
  <si>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</si>
  <si>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</si>
  <si>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</si>
  <si>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</si>
  <si>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</si>
  <si>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</si>
  <si>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</si>
  <si>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</si>
  <si>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</si>
  <si>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</si>
  <si>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</si>
  <si>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</si>
  <si>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</si>
  <si>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</si>
  <si>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</si>
  <si>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</si>
  <si>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</si>
  <si>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</si>
  <si>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</si>
  <si>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</si>
  <si>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</si>
  <si>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</si>
  <si>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</si>
  <si>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</si>
  <si>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</si>
  <si>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</si>
  <si>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</si>
  <si>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</si>
  <si>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</si>
  <si>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</si>
  <si>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</si>
  <si>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</si>
  <si>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</si>
  <si>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</si>
  <si>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</si>
  <si>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</si>
  <si>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</si>
  <si>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</si>
  <si>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</si>
  <si>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</si>
  <si>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</si>
  <si>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</si>
  <si>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</si>
  <si>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</si>
  <si>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</si>
  <si>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</si>
  <si>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</si>
  <si>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</si>
  <si>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</si>
  <si>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</si>
  <si>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</si>
  <si>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</si>
  <si>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</si>
  <si>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</si>
  <si>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</si>
  <si>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</si>
  <si>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</si>
  <si>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</si>
  <si>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</si>
  <si>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</si>
  <si>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</si>
  <si>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</si>
  <si>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</si>
  <si>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</si>
  <si>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</si>
  <si>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</si>
  <si>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</si>
  <si>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</si>
  <si>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</si>
  <si>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</si>
  <si>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</si>
  <si>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</si>
  <si>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</si>
  <si>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</si>
  <si>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</si>
  <si>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</si>
  <si>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</si>
  <si>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</si>
  <si>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</si>
  <si>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</si>
  <si>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</si>
  <si>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</si>
  <si>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</si>
  <si>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</si>
  <si>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</si>
  <si>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</si>
  <si>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</si>
  <si>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</si>
  <si>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</si>
  <si>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</si>
  <si>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</si>
  <si>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</si>
  <si>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</si>
  <si>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</si>
  <si>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</si>
  <si>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</si>
  <si>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</si>
  <si>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</si>
  <si>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</si>
  <si>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</si>
  <si>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</si>
  <si>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</si>
  <si>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</si>
  <si>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</si>
  <si>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</si>
  <si>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</si>
  <si>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</si>
  <si>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</si>
  <si>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</si>
  <si>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</si>
  <si>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</si>
  <si>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</si>
  <si>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</si>
  <si>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</si>
  <si>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</si>
  <si>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</si>
  <si>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</si>
  <si>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</si>
  <si>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</si>
  <si>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</si>
  <si>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</si>
  <si>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</si>
  <si>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</si>
  <si>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</si>
  <si>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</si>
  <si>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</si>
  <si>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</si>
  <si>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</si>
  <si>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</si>
  <si>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</si>
  <si>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</si>
  <si>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</si>
  <si>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</si>
  <si>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</si>
  <si>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</si>
  <si>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</si>
  <si>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</si>
  <si>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</si>
  <si>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</si>
  <si>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</si>
  <si>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</si>
  <si>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</si>
  <si>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</si>
  <si>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</si>
  <si>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</si>
  <si>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</si>
  <si>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</si>
  <si>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</si>
  <si>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</si>
  <si>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</si>
  <si>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</si>
  <si>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</si>
  <si>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</si>
  <si>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</si>
  <si>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</si>
  <si>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</si>
  <si>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</si>
  <si>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</si>
  <si>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</si>
  <si>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</si>
  <si>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</si>
  <si>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</si>
  <si>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</si>
  <si>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</si>
  <si>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</si>
  <si>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</si>
  <si>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</si>
  <si>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</si>
  <si>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</si>
  <si>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</si>
  <si>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</si>
  <si>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</si>
  <si>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</si>
  <si>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</si>
  <si>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</si>
  <si>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</si>
  <si>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</si>
  <si>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</si>
  <si>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</si>
  <si>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</si>
  <si>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</si>
  <si>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</si>
  <si>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</si>
  <si>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</si>
  <si>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</si>
  <si>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</si>
  <si>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</si>
  <si>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</si>
  <si>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</si>
  <si>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</si>
  <si>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</si>
  <si>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</si>
  <si>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</si>
  <si>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</si>
  <si>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</si>
  <si>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</si>
  <si>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</si>
  <si>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</si>
  <si>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</si>
  <si>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</si>
  <si>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</si>
  <si>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</si>
  <si>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</si>
  <si>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</si>
  <si>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</si>
  <si>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</si>
  <si>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</si>
  <si>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</si>
  <si>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</si>
  <si>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</si>
  <si>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</si>
  <si>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</si>
  <si>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</si>
  <si>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</si>
  <si>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</si>
  <si>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</si>
  <si>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</si>
  <si>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</si>
  <si>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</si>
  <si>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</si>
  <si>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</si>
  <si>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</si>
  <si>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</si>
  <si>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</si>
  <si>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</si>
  <si>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</si>
  <si>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</si>
  <si>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</si>
  <si>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</si>
  <si>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</si>
  <si>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</si>
  <si>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</si>
  <si>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</si>
  <si>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</si>
  <si>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</si>
  <si>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</si>
  <si>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</si>
  <si>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</si>
  <si>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</si>
  <si>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</si>
  <si>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</si>
  <si>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</si>
  <si>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</si>
  <si>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</si>
  <si>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</si>
  <si>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</si>
  <si>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</si>
  <si>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</si>
  <si>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</si>
  <si>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</si>
  <si>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</si>
  <si>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</si>
  <si>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</si>
  <si>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</si>
  <si>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</si>
  <si>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</si>
  <si>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</si>
  <si>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</si>
  <si>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</si>
  <si>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</si>
  <si>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</si>
  <si>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</si>
  <si>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</si>
  <si>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</si>
  <si>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</si>
  <si>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</si>
  <si>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</si>
  <si>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</si>
  <si>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</si>
  <si>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</si>
  <si>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</si>
  <si>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</si>
  <si>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</si>
  <si>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</si>
  <si>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</si>
  <si>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</si>
  <si>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</si>
  <si>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</si>
  <si>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</si>
  <si>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</si>
  <si>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</si>
  <si>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</si>
  <si>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</si>
  <si>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</si>
  <si>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</si>
  <si>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</si>
  <si>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</si>
  <si>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</si>
  <si>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</si>
  <si>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</si>
  <si>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</si>
  <si>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</si>
  <si>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</si>
  <si>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</si>
  <si>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</si>
  <si>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</si>
  <si>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</si>
  <si>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</si>
  <si>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</si>
  <si>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</si>
  <si>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</si>
  <si>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</si>
  <si>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</si>
  <si>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</si>
  <si>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</si>
  <si>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</si>
  <si>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</si>
  <si>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</si>
  <si>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</si>
  <si>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</si>
  <si>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</si>
  <si>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</si>
  <si>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</si>
  <si>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</si>
  <si>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</si>
  <si>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</si>
  <si>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</si>
  <si>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</si>
  <si>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</si>
  <si>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</si>
  <si>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</si>
  <si>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</si>
  <si>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</si>
  <si>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</si>
  <si>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</si>
  <si>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</si>
  <si>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</si>
  <si>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</si>
  <si>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</si>
  <si>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</si>
  <si>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</si>
  <si>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</si>
  <si>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</si>
  <si>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</si>
  <si>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</si>
  <si>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</si>
  <si>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</si>
  <si>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</si>
  <si>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</si>
  <si>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</si>
  <si>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</si>
  <si>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</si>
  <si>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</si>
  <si>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</si>
  <si>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</si>
  <si>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</si>
  <si>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</si>
  <si>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</si>
  <si>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</si>
  <si>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</si>
  <si>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</si>
  <si>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</si>
  <si>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</si>
  <si>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</si>
  <si>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</si>
  <si>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</si>
  <si>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</si>
  <si>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</si>
  <si>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</si>
  <si>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</si>
  <si>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</si>
  <si>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</si>
  <si>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</si>
  <si>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</si>
  <si>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</si>
  <si>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</si>
  <si>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</si>
  <si>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</si>
  <si>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</si>
  <si>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</si>
  <si>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</si>
  <si>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</si>
  <si>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</si>
  <si>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</si>
  <si>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</si>
  <si>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</si>
  <si>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</si>
  <si>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</si>
  <si>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</si>
  <si>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</si>
  <si>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</si>
  <si>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</si>
  <si>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</si>
  <si>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</si>
  <si>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</si>
  <si>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</si>
  <si>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</si>
  <si>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</si>
  <si>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</si>
  <si>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</si>
  <si>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</si>
  <si>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</si>
  <si>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</si>
  <si>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</si>
  <si>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</si>
  <si>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</si>
  <si>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</si>
  <si>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</si>
  <si>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</si>
  <si>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</si>
  <si>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</si>
  <si>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</si>
  <si>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</si>
  <si>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</si>
  <si>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</si>
  <si>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</si>
  <si>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</si>
  <si>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</si>
  <si>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</si>
  <si>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</si>
  <si>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</si>
  <si>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</si>
  <si>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</si>
  <si>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</si>
  <si>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</si>
  <si>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</si>
  <si>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</si>
  <si>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</si>
  <si>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</si>
  <si>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</si>
  <si>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</si>
  <si>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</si>
  <si>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</si>
  <si>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</si>
  <si>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</si>
  <si>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</si>
  <si>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</si>
  <si>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</si>
  <si>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</si>
  <si>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</si>
  <si>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</si>
  <si>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</si>
  <si>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</si>
  <si>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</si>
  <si>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</si>
  <si>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</si>
  <si>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</si>
  <si>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</si>
  <si>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</si>
  <si>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</si>
  <si>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</si>
  <si>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</si>
  <si>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</si>
  <si>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</si>
  <si>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</si>
  <si>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</si>
  <si>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</si>
  <si>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</si>
  <si>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</si>
  <si>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</si>
  <si>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</si>
  <si>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</si>
  <si>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</si>
  <si>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</si>
  <si>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</si>
  <si>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</si>
  <si>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</si>
  <si>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</si>
  <si>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</si>
  <si>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</si>
  <si>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</si>
  <si>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</si>
  <si>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</si>
  <si>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</si>
  <si>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</si>
  <si>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</si>
  <si>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</si>
  <si>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</si>
  <si>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</si>
  <si>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</si>
  <si>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</si>
  <si>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</si>
  <si>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</si>
  <si>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</si>
  <si>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</si>
  <si>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</si>
  <si>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</si>
  <si>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</si>
  <si>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</si>
  <si>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</si>
  <si>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</si>
  <si>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</si>
  <si>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</si>
  <si>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</si>
  <si>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</si>
  <si>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</si>
  <si>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</si>
  <si>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</si>
  <si>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</si>
  <si>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</si>
  <si>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</si>
  <si>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</si>
  <si>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</si>
  <si>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</si>
  <si>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</si>
  <si>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</si>
  <si>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</si>
  <si>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</si>
  <si>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</si>
  <si>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</si>
  <si>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</si>
  <si>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</si>
  <si>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</si>
  <si>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</si>
  <si>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</si>
  <si>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</si>
  <si>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</si>
  <si>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</si>
  <si>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</si>
  <si>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</si>
  <si>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</si>
  <si>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</si>
  <si>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</si>
  <si>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</si>
  <si>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</si>
  <si>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</si>
  <si>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</si>
  <si>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</si>
  <si>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</si>
  <si>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</si>
  <si>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</si>
  <si>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</si>
  <si>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</si>
  <si>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</si>
  <si>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</si>
  <si>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</si>
  <si>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</si>
  <si>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</si>
  <si>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</si>
  <si>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</si>
  <si>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</si>
  <si>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</si>
  <si>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</si>
  <si>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</si>
  <si>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</si>
  <si>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</si>
  <si>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</si>
  <si>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</si>
  <si>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</si>
  <si>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</si>
  <si>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</si>
  <si>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</si>
  <si>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</si>
  <si>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</si>
  <si>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</si>
  <si>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</si>
  <si>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</si>
  <si>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</si>
  <si>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</si>
  <si>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</si>
  <si>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</si>
  <si>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</si>
  <si>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</si>
  <si>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</si>
  <si>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</si>
  <si>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</si>
  <si>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</si>
  <si>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</si>
  <si>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</si>
  <si>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</si>
  <si>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</si>
  <si>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</si>
  <si>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</si>
  <si>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</si>
  <si>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</si>
  <si>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</si>
  <si>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</si>
  <si>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</si>
  <si>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</si>
  <si>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</si>
  <si>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</si>
  <si>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</si>
  <si>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</si>
  <si>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</si>
  <si>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</si>
  <si>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</si>
  <si>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</si>
  <si>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</si>
  <si>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</si>
  <si>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</si>
  <si>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</si>
  <si>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</si>
  <si>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</si>
  <si>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</si>
  <si>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</si>
  <si>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</si>
  <si>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</si>
  <si>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</si>
  <si>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</si>
  <si>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</si>
  <si>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</si>
  <si>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</si>
  <si>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</si>
  <si>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</si>
  <si>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</si>
  <si>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</si>
  <si>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</si>
  <si>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</si>
  <si>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</si>
  <si>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</si>
  <si>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</si>
  <si>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</si>
  <si>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</si>
  <si>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</si>
  <si>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</si>
  <si>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</si>
  <si>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</si>
  <si>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</si>
  <si>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</si>
  <si>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</si>
  <si>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</si>
  <si>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</si>
  <si>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</si>
  <si>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</si>
  <si>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</si>
  <si>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</si>
  <si>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</si>
  <si>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</si>
  <si>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</si>
  <si>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</si>
  <si>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</si>
  <si>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</si>
  <si>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</si>
  <si>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</si>
  <si>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</si>
  <si>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</si>
  <si>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</si>
  <si>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</si>
  <si>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</si>
  <si>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</si>
  <si>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</si>
  <si>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</si>
  <si>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</si>
  <si>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</si>
  <si>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</si>
  <si>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</si>
  <si>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</si>
  <si>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</si>
  <si>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</si>
  <si>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</si>
  <si>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</si>
  <si>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</si>
  <si>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</si>
  <si>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</si>
  <si>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</si>
  <si>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</si>
  <si>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</si>
  <si>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</si>
  <si>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</si>
  <si>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</si>
  <si>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</si>
  <si>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</si>
  <si>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</si>
  <si>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</si>
  <si>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</si>
  <si>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</si>
  <si>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</si>
  <si>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</si>
  <si>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</si>
  <si>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</si>
  <si>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</si>
  <si>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</si>
  <si>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</si>
  <si>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</si>
  <si>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</si>
  <si>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</si>
  <si>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</si>
  <si>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</si>
  <si>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</si>
  <si>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</si>
  <si>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</si>
  <si>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</si>
  <si>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</si>
  <si>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</si>
  <si>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</si>
  <si>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</si>
  <si>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</si>
  <si>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</si>
  <si>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</si>
  <si>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</si>
  <si>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</si>
  <si>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</si>
  <si>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</si>
  <si>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</si>
  <si>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</si>
  <si>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</si>
  <si>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</si>
  <si>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</si>
  <si>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</si>
  <si>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</si>
  <si>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</si>
  <si>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</si>
  <si>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</si>
  <si>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</si>
  <si>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</si>
  <si>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</si>
  <si>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</si>
  <si>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</si>
  <si>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</si>
  <si>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</si>
  <si>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</si>
  <si>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</si>
  <si>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</si>
  <si>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</si>
  <si>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</si>
  <si>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</si>
  <si>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</si>
  <si>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</si>
  <si>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</si>
  <si>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</si>
  <si>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</si>
  <si>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</si>
  <si>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</si>
  <si>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</si>
  <si>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</si>
  <si>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</si>
  <si>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</si>
  <si>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</si>
  <si>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</si>
  <si>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</si>
  <si>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</si>
  <si>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</si>
  <si>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</si>
  <si>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</si>
  <si>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</si>
  <si>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</si>
  <si>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</si>
  <si>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</si>
  <si>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</si>
  <si>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</si>
  <si>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</si>
  <si>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</si>
  <si>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</si>
  <si>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</si>
  <si>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</si>
  <si>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</si>
  <si>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</si>
  <si>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</si>
  <si>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</si>
  <si>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</si>
  <si>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</si>
  <si>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</si>
  <si>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</si>
  <si>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</si>
  <si>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</si>
  <si>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</si>
  <si>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</si>
  <si>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</si>
  <si>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</si>
  <si>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</si>
  <si>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</si>
  <si>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</si>
  <si>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</si>
  <si>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</si>
  <si>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</si>
  <si>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</si>
  <si>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</si>
  <si>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</si>
  <si>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</si>
  <si>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</si>
  <si>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</si>
  <si>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</si>
  <si>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</si>
  <si>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</si>
  <si>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</si>
  <si>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</si>
  <si>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</si>
  <si>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</si>
  <si>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</si>
  <si>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</si>
  <si>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</si>
  <si>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</si>
  <si>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</si>
  <si>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</si>
  <si>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</si>
  <si>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</si>
  <si>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</si>
  <si>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</si>
  <si>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</si>
  <si>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</si>
  <si>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</si>
  <si>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</si>
  <si>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</si>
  <si>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</si>
  <si>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</si>
  <si>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</si>
  <si>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</si>
  <si>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</si>
  <si>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</si>
  <si>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</si>
  <si>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</si>
  <si>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</si>
  <si>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</si>
  <si>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</si>
  <si>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</si>
  <si>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</si>
  <si>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</si>
  <si>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</si>
  <si>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</si>
  <si>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</si>
  <si>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</si>
  <si>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</si>
  <si>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</si>
  <si>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</si>
  <si>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</si>
  <si>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</si>
  <si>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</si>
  <si>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</si>
  <si>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</si>
  <si>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</si>
  <si>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</si>
  <si>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</si>
  <si>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</si>
  <si>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</si>
  <si>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</si>
  <si>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</si>
  <si>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</si>
  <si>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</si>
  <si>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</si>
  <si>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</si>
  <si>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</si>
  <si>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</si>
  <si>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</si>
  <si>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</si>
  <si>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</si>
  <si>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</si>
  <si>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</si>
  <si>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</si>
  <si>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</si>
  <si>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</si>
  <si>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</si>
  <si>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</si>
  <si>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</si>
  <si>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</si>
  <si>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</si>
  <si>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</si>
  <si>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</si>
  <si>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</si>
  <si>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</si>
  <si>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</si>
  <si>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</si>
  <si>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</si>
  <si>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</si>
  <si>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</si>
  <si>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</si>
  <si>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</si>
  <si>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</si>
  <si>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</si>
  <si>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</si>
  <si>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</si>
  <si>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</si>
  <si>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</si>
  <si>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</si>
  <si>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</si>
  <si>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</si>
  <si>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</si>
  <si>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</si>
  <si>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</si>
  <si>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</si>
  <si>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</si>
  <si>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</si>
  <si>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</si>
  <si>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</si>
  <si>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</si>
  <si>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</si>
  <si>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</si>
  <si>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</si>
  <si>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</si>
  <si>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</si>
  <si>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</si>
  <si>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</si>
  <si>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</si>
  <si>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</si>
  <si>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</si>
  <si>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</si>
  <si>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</si>
  <si>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</si>
  <si>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</si>
  <si>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</si>
  <si>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</si>
  <si>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</si>
  <si>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</si>
  <si>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</si>
  <si>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</si>
  <si>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</si>
  <si>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</si>
  <si>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</si>
  <si>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</si>
  <si>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</si>
  <si>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</si>
  <si>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</si>
  <si>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</si>
  <si>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</si>
  <si>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</si>
  <si>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</si>
  <si>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</si>
  <si>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</si>
  <si>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</si>
  <si>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</si>
  <si>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</si>
  <si>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</si>
  <si>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</si>
  <si>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</si>
  <si>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</si>
  <si>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</si>
  <si>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</si>
  <si>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</si>
  <si>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</si>
  <si>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</si>
  <si>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</si>
  <si>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</si>
  <si>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</si>
  <si>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</si>
  <si>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</si>
  <si>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</si>
  <si>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</si>
  <si>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</si>
  <si>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</si>
  <si>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</si>
  <si>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</si>
  <si>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</si>
  <si>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</si>
  <si>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</si>
  <si>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</si>
  <si>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</si>
  <si>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</si>
  <si>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</si>
  <si>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</si>
  <si>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</si>
  <si>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</si>
  <si>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</si>
  <si>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</si>
  <si>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</si>
  <si>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</si>
  <si>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</si>
  <si>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</si>
  <si>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</si>
  <si>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</si>
  <si>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</si>
  <si>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</si>
  <si>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</si>
  <si>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</si>
  <si>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</si>
  <si>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</si>
  <si>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</si>
  <si>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</si>
  <si>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</si>
  <si>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</si>
  <si>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</si>
  <si>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</si>
  <si>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</si>
  <si>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</si>
  <si>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</si>
  <si>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</si>
  <si>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</si>
  <si>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</si>
  <si>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</si>
  <si>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</si>
  <si>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</si>
  <si>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</si>
  <si>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</si>
  <si>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</si>
  <si>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</si>
  <si>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</si>
  <si>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</si>
  <si>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</si>
  <si>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</si>
  <si>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</si>
  <si>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</si>
  <si>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</si>
  <si>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</si>
  <si>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</si>
  <si>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</si>
  <si>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</si>
  <si>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</si>
  <si>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</si>
  <si>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</si>
  <si>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</si>
  <si>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</si>
  <si>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</si>
  <si>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</si>
  <si>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</si>
  <si>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</si>
  <si>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</si>
  <si>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</si>
  <si>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</si>
  <si>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</si>
  <si>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</si>
  <si>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</si>
  <si>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</si>
  <si>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</si>
  <si>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</si>
  <si>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</si>
  <si>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</si>
  <si>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</si>
  <si>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</si>
  <si>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</si>
  <si>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</si>
  <si>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</si>
  <si>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</si>
  <si>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</si>
  <si>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</si>
  <si>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</si>
  <si>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</si>
  <si>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</si>
  <si>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</si>
  <si>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</si>
  <si>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</si>
  <si>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</si>
  <si>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</si>
  <si>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</si>
  <si>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</si>
  <si>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</si>
  <si>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</si>
  <si>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</si>
  <si>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</si>
  <si>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</si>
  <si>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</si>
  <si>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</si>
  <si>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</si>
  <si>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</si>
  <si>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</si>
  <si>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</si>
  <si>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</si>
  <si>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</si>
  <si>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</si>
  <si>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</si>
  <si>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</si>
  <si>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</si>
  <si>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</si>
  <si>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</si>
  <si>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</si>
  <si>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</si>
  <si>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</si>
  <si>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</si>
  <si>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</si>
  <si>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</si>
  <si>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</si>
  <si>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</si>
  <si>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</si>
  <si>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</si>
  <si>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</si>
  <si>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</si>
  <si>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</si>
  <si>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</si>
  <si>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</si>
  <si>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</si>
  <si>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</si>
  <si>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</si>
  <si>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</si>
  <si>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</si>
  <si>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</si>
  <si>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</si>
  <si>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</si>
  <si>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</si>
  <si>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</si>
  <si>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</si>
  <si>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</si>
  <si>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</si>
  <si>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</si>
  <si>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</si>
  <si>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</si>
  <si>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</si>
  <si>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</si>
  <si>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</si>
  <si>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</si>
  <si>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</si>
  <si>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</si>
  <si>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</si>
  <si>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</si>
  <si>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</si>
  <si>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</si>
  <si>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</si>
  <si>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</si>
  <si>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</si>
  <si>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</si>
  <si>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</si>
  <si>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</si>
  <si>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</si>
  <si>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</si>
  <si>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</si>
  <si>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</si>
  <si>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</si>
  <si>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</si>
  <si>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</si>
  <si>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</si>
  <si>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</si>
  <si>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</si>
  <si>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</si>
  <si>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</si>
  <si>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</si>
  <si>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</si>
  <si>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</si>
  <si>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</si>
  <si>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</si>
  <si>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</si>
  <si>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</si>
  <si>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</si>
  <si>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</si>
  <si>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</si>
  <si>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</si>
  <si>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</si>
  <si>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</si>
  <si>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</si>
  <si>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</si>
  <si>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</si>
  <si>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</si>
  <si>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</si>
  <si>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</si>
  <si>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</si>
  <si>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</si>
  <si>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</si>
  <si>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</si>
  <si>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</si>
  <si>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</si>
  <si>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</si>
  <si>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</si>
  <si>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</si>
  <si>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</si>
  <si>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</si>
  <si>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</si>
  <si>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</si>
  <si>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</si>
  <si>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</si>
  <si>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</si>
  <si>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</si>
  <si>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</si>
  <si>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</si>
  <si>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</si>
  <si>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</si>
  <si>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</si>
  <si>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</si>
  <si>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</si>
  <si>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</si>
  <si>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</si>
  <si>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</si>
  <si>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</si>
  <si>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</si>
  <si>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</si>
  <si>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</si>
  <si>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</si>
  <si>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</si>
  <si>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</si>
  <si>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</si>
  <si>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</si>
  <si>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</si>
  <si>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</si>
  <si>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</si>
  <si>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</si>
  <si>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</si>
  <si>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</si>
  <si>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</si>
  <si>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</si>
  <si>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</si>
  <si>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</si>
  <si>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</si>
  <si>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</si>
  <si>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</si>
  <si>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</si>
  <si>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</si>
  <si>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</si>
  <si>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</si>
  <si>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</si>
  <si>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</si>
  <si>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</si>
  <si>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</si>
  <si>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</si>
  <si>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</si>
  <si>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</si>
  <si>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</si>
  <si>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</si>
  <si>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</si>
  <si>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</si>
  <si>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</si>
  <si>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</si>
  <si>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</si>
  <si>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</si>
  <si>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</si>
  <si>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</si>
  <si>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</si>
  <si>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</si>
  <si>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</si>
  <si>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</si>
  <si>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</si>
  <si>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</si>
  <si>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</si>
  <si>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</si>
  <si>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</si>
  <si>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</si>
  <si>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</si>
  <si>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</si>
  <si>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</si>
  <si>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</si>
  <si>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</si>
  <si>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</si>
  <si>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</si>
  <si>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</si>
  <si>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</si>
  <si>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</si>
  <si>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</si>
  <si>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</si>
  <si>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</si>
  <si>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</si>
  <si>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</si>
  <si>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</si>
  <si>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</si>
  <si>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</si>
  <si>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</si>
  <si>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</si>
  <si>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</si>
  <si>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</si>
  <si>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</si>
  <si>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</si>
  <si>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</si>
  <si>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</si>
  <si>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</si>
  <si>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</si>
  <si>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</si>
  <si>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</si>
  <si>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</si>
  <si>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</si>
  <si>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</si>
  <si>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</si>
  <si>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</si>
  <si>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</si>
  <si>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</si>
  <si>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</si>
  <si>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</si>
  <si>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</si>
  <si>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</si>
  <si>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</si>
  <si>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</si>
  <si>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</si>
  <si>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</si>
  <si>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</si>
  <si>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</si>
  <si>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</si>
  <si>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</si>
  <si>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</si>
  <si>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</si>
  <si>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</si>
  <si>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</si>
  <si>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</si>
  <si>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</si>
  <si>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</si>
  <si>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</si>
  <si>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</si>
  <si>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</si>
  <si>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</si>
  <si>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</si>
  <si>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</si>
  <si>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</si>
  <si>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</si>
  <si>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</si>
  <si>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</si>
  <si>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</si>
  <si>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</si>
  <si>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</si>
  <si>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</si>
  <si>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</si>
  <si>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</si>
  <si>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</si>
  <si>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</si>
  <si>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</si>
  <si>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</si>
  <si>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</si>
  <si>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</si>
  <si>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</si>
  <si>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</si>
  <si>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</si>
  <si>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</si>
  <si>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</si>
  <si>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</si>
  <si>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</si>
  <si>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</si>
  <si>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</si>
  <si>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</si>
  <si>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</si>
  <si>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</si>
  <si>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</si>
  <si>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</si>
  <si>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</si>
  <si>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</si>
  <si>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</si>
  <si>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</si>
  <si>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</si>
  <si>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</si>
  <si>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</si>
  <si>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</si>
  <si>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</si>
  <si>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</si>
  <si>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</si>
  <si>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</si>
  <si>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</si>
  <si>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</si>
  <si>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</si>
  <si>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</si>
  <si>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</si>
  <si>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</si>
  <si>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</si>
  <si>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</si>
  <si>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</si>
  <si>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</si>
  <si>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</si>
  <si>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</si>
  <si>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</si>
  <si>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</si>
  <si>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</si>
  <si>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</si>
  <si>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</si>
  <si>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</si>
  <si>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</si>
  <si>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</si>
  <si>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</si>
  <si>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</si>
  <si>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</si>
  <si>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</si>
  <si>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</si>
  <si>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</si>
  <si>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</si>
  <si>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</si>
  <si>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</si>
  <si>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</si>
  <si>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</si>
  <si>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</si>
  <si>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</si>
  <si>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</si>
  <si>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</si>
  <si>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</si>
  <si>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</si>
  <si>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</si>
  <si>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</si>
  <si>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</si>
  <si>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</si>
  <si>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</si>
  <si>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</si>
  <si>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</si>
  <si>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</si>
  <si>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</si>
  <si>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</si>
  <si>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</si>
  <si>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</si>
  <si>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</si>
  <si>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</si>
  <si>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</si>
  <si>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</si>
  <si>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</si>
  <si>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</si>
  <si>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</si>
  <si>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</si>
  <si>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</si>
  <si>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</si>
  <si>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</si>
  <si>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</si>
  <si>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</si>
  <si>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</si>
  <si>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</si>
  <si>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</si>
  <si>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</si>
  <si>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</si>
  <si>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</si>
  <si>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</si>
  <si>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</si>
  <si>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</si>
  <si>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</si>
  <si>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</si>
  <si>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</si>
  <si>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</si>
  <si>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</si>
  <si>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</si>
  <si>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</si>
  <si>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</si>
  <si>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</si>
  <si>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</si>
  <si>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</si>
  <si>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</si>
  <si>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</si>
  <si>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</si>
  <si>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</si>
  <si>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</si>
  <si>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</si>
  <si>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</si>
  <si>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</si>
  <si>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</si>
  <si>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</si>
  <si>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</si>
  <si>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</si>
  <si>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</si>
  <si>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</si>
  <si>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</si>
  <si>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</si>
  <si>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</si>
  <si>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</si>
  <si>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</si>
  <si>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</si>
  <si>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</si>
  <si>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</si>
  <si>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</si>
  <si>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</si>
  <si>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</si>
  <si>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</si>
  <si>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</si>
  <si>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</si>
  <si>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</si>
  <si>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</si>
  <si>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</si>
  <si>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</si>
  <si>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</si>
  <si>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</si>
  <si>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</si>
  <si>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</si>
  <si>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</si>
  <si>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</si>
  <si>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</si>
  <si>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</si>
  <si>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</si>
  <si>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</si>
  <si>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</si>
  <si>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</si>
  <si>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</si>
  <si>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</si>
  <si>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</si>
  <si>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</si>
  <si>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</si>
  <si>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</si>
  <si>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</si>
  <si>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</si>
  <si>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</si>
  <si>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</si>
  <si>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</si>
  <si>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</si>
  <si>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</si>
  <si>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</si>
  <si>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</si>
  <si>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</si>
  <si>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</si>
  <si>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</si>
  <si>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</si>
  <si>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</si>
  <si>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</si>
  <si>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</si>
  <si>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</si>
  <si>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</si>
  <si>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</si>
  <si>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</si>
  <si>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</si>
  <si>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</si>
  <si>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</si>
  <si>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</si>
  <si>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</si>
  <si>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</si>
  <si>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</si>
  <si>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</si>
  <si>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</si>
  <si>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</si>
  <si>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</si>
  <si>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</si>
  <si>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</si>
  <si>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</si>
  <si>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</si>
  <si>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</si>
  <si>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</si>
  <si>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</si>
  <si>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</si>
  <si>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</si>
  <si>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</si>
  <si>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</si>
  <si>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</si>
  <si>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</si>
  <si>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</si>
  <si>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</si>
  <si>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</si>
  <si>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</si>
  <si>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</si>
  <si>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</si>
  <si>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</si>
  <si>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</si>
  <si>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</si>
  <si>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</si>
  <si>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</si>
  <si>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</si>
  <si>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</si>
  <si>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</si>
  <si>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</si>
  <si>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</si>
  <si>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</si>
  <si>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</si>
  <si>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</si>
  <si>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</si>
  <si>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</si>
  <si>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</si>
  <si>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</si>
  <si>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</si>
  <si>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</si>
  <si>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</si>
  <si>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</si>
  <si>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</si>
  <si>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</si>
  <si>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</si>
  <si>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</si>
  <si>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</si>
  <si>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</si>
  <si>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</si>
  <si>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</si>
  <si>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</si>
  <si>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</si>
  <si>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</si>
  <si>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</si>
  <si>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</si>
  <si>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</si>
  <si>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</si>
  <si>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</si>
  <si>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</si>
  <si>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</si>
  <si>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</si>
  <si>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</si>
  <si>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</si>
  <si>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</si>
  <si>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</si>
  <si>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</si>
  <si>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</si>
  <si>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</si>
  <si>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</si>
  <si>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</si>
  <si>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</si>
  <si>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</si>
  <si>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</si>
  <si>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</si>
  <si>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</si>
  <si>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</si>
  <si>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</si>
  <si>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</si>
  <si>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</si>
  <si>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</si>
  <si>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</si>
  <si>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</si>
  <si>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</si>
  <si>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</si>
  <si>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</si>
  <si>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</si>
  <si>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</si>
  <si>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</si>
  <si>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</si>
  <si>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</si>
  <si>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</si>
  <si>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</si>
  <si>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</si>
  <si>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</si>
  <si>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</si>
  <si>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</si>
  <si>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</si>
  <si>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</si>
  <si>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</si>
  <si>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</si>
  <si>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</si>
  <si>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</si>
  <si>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</si>
  <si>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</si>
  <si>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</si>
  <si>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</si>
  <si>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</si>
  <si>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</si>
  <si>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</si>
  <si>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</si>
  <si>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</si>
  <si>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</si>
  <si>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</si>
  <si>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</si>
  <si>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</si>
  <si>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</si>
  <si>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</si>
  <si>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</si>
  <si>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</si>
  <si>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</si>
  <si>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</si>
  <si>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</si>
  <si>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</si>
  <si>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</si>
  <si>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</si>
  <si>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</si>
  <si>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</si>
  <si>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</si>
  <si>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</si>
  <si>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</si>
  <si>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</si>
  <si>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</si>
  <si>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</si>
  <si>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</si>
  <si>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</si>
  <si>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</si>
  <si>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</si>
  <si>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</si>
  <si>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</si>
  <si>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</si>
  <si>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</si>
  <si>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</si>
  <si>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</si>
  <si>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</si>
  <si>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</si>
  <si>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</si>
  <si>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</si>
  <si>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</si>
  <si>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</si>
  <si>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</si>
  <si>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</si>
  <si>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</si>
  <si>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</si>
  <si>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</si>
  <si>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</si>
  <si>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</si>
  <si>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</si>
  <si>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</si>
  <si>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</si>
  <si>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</si>
  <si>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</si>
  <si>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</si>
  <si>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</si>
  <si>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</si>
  <si>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</si>
  <si>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</si>
  <si>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</si>
  <si>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</si>
  <si>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</si>
  <si>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</si>
  <si>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</si>
  <si>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</si>
  <si>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</si>
  <si>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</si>
  <si>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</si>
  <si>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</si>
  <si>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</si>
  <si>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</si>
  <si>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</si>
  <si>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</si>
  <si>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</si>
  <si>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</si>
  <si>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</si>
  <si>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</si>
  <si>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</si>
  <si>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</si>
  <si>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</si>
  <si>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</si>
  <si>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</si>
  <si>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</si>
  <si>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</si>
  <si>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</si>
  <si>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</si>
  <si>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</si>
  <si>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</si>
  <si>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</si>
  <si>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</si>
  <si>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</si>
  <si>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</si>
  <si>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</si>
  <si>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</si>
  <si>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</si>
  <si>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</si>
  <si>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</si>
  <si>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</si>
  <si>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</si>
  <si>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</si>
  <si>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</si>
  <si>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</si>
  <si>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</si>
  <si>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</si>
  <si>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</si>
  <si>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</si>
  <si>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</si>
  <si>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</si>
  <si>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</si>
  <si>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</si>
  <si>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</si>
  <si>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</si>
  <si>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</si>
  <si>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</si>
  <si>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</si>
  <si>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</si>
  <si>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</si>
  <si>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</si>
  <si>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</si>
  <si>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</si>
  <si>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</si>
  <si>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</si>
  <si>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</si>
  <si>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</si>
  <si>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</si>
  <si>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</si>
  <si>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</si>
  <si>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</si>
  <si>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</si>
  <si>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</si>
  <si>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</si>
  <si>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</si>
  <si>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</si>
  <si>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</si>
  <si>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</si>
  <si>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</si>
  <si>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</si>
  <si>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</si>
  <si>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</si>
  <si>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</si>
  <si>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</si>
  <si>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</si>
  <si>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</si>
  <si>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</si>
  <si>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</si>
  <si>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</si>
  <si>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</si>
  <si>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</si>
  <si>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</si>
  <si>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</si>
  <si>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</si>
  <si>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</si>
  <si>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</si>
  <si>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</si>
  <si>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</si>
  <si>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</si>
  <si>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</si>
  <si>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</si>
  <si>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</si>
  <si>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</si>
  <si>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</si>
  <si>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</si>
  <si>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</si>
  <si>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</si>
  <si>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</si>
  <si>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</si>
  <si>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</si>
  <si>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</si>
  <si>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</si>
  <si>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</si>
  <si>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</si>
  <si>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</si>
  <si>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</si>
  <si>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</si>
  <si>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</si>
  <si>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</si>
  <si>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</si>
  <si>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</si>
  <si>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</si>
  <si>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</si>
  <si>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</si>
  <si>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</si>
  <si>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</si>
  <si>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</si>
  <si>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</si>
  <si>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</si>
  <si>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</si>
  <si>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</si>
  <si>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</si>
  <si>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</si>
  <si>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</si>
  <si>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</si>
  <si>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</si>
  <si>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</si>
  <si>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</si>
  <si>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</si>
  <si>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</si>
  <si>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</si>
  <si>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</si>
  <si>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</si>
  <si>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</si>
  <si>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</si>
  <si>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</si>
  <si>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</si>
  <si>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</si>
  <si>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</si>
  <si>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</si>
  <si>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</si>
  <si>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</si>
  <si>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</si>
  <si>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</si>
  <si>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</si>
  <si>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</si>
  <si>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</si>
  <si>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</si>
  <si>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</si>
  <si>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</si>
  <si>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</si>
  <si>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</si>
  <si>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</si>
  <si>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</si>
  <si>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</si>
  <si>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</si>
  <si>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</si>
  <si>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</si>
  <si>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</si>
  <si>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</si>
  <si>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</si>
  <si>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</si>
  <si>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</si>
  <si>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</si>
  <si>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</si>
  <si>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</si>
  <si>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</si>
  <si>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</si>
  <si>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</si>
  <si>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</si>
  <si>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</si>
  <si>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</si>
  <si>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</si>
  <si>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</si>
  <si>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</si>
  <si>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</si>
  <si>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</si>
  <si>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</si>
  <si>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</si>
  <si>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</si>
  <si>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</si>
  <si>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</si>
  <si>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</si>
  <si>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</si>
  <si>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</si>
  <si>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</si>
  <si>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</si>
  <si>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</si>
  <si>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</si>
  <si>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</si>
  <si>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</si>
  <si>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</si>
  <si>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</si>
  <si>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</si>
  <si>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</si>
  <si>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</si>
  <si>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</si>
  <si>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</si>
  <si>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</si>
  <si>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</si>
  <si>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</si>
  <si>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</si>
  <si>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</si>
  <si>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</si>
  <si>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</si>
  <si>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</si>
  <si>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</si>
  <si>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</si>
  <si>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</si>
  <si>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</si>
  <si>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</si>
  <si>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</si>
  <si>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</si>
  <si>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</si>
  <si>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</si>
  <si>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</si>
  <si>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</si>
  <si>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</si>
  <si>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</si>
  <si>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</si>
  <si>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</si>
  <si>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</si>
  <si>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</si>
  <si>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</si>
  <si>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</si>
  <si>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</si>
  <si>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</si>
  <si>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</si>
  <si>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</si>
  <si>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</si>
  <si>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</si>
  <si>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</si>
  <si>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</si>
  <si>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</si>
  <si>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</si>
  <si>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</si>
  <si>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</si>
  <si>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</si>
  <si>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</si>
  <si>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</si>
  <si>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</si>
  <si>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</si>
  <si>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</si>
  <si>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</si>
  <si>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</si>
  <si>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</si>
  <si>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</si>
  <si>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</si>
  <si>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</si>
  <si>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</si>
  <si>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</si>
  <si>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</si>
  <si>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</si>
  <si>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</si>
  <si>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</si>
  <si>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</si>
  <si>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</si>
  <si>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</si>
  <si>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</si>
  <si>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</si>
  <si>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</si>
  <si>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</si>
  <si>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</si>
  <si>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</si>
  <si>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</si>
  <si>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</si>
  <si>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</si>
  <si>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</si>
  <si>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</si>
  <si>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</si>
  <si>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</si>
  <si>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</si>
  <si>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</si>
  <si>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</si>
  <si>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</si>
  <si>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</si>
  <si>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</si>
  <si>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</si>
  <si>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</si>
  <si>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</si>
  <si>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</si>
  <si>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</si>
  <si>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</si>
  <si>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</si>
  <si>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</si>
  <si>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</si>
  <si>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</si>
  <si>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</si>
  <si>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</si>
  <si>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</si>
  <si>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</si>
  <si>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</si>
  <si>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</si>
  <si>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</si>
  <si>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</si>
  <si>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</si>
  <si>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</si>
  <si>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</si>
  <si>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</si>
  <si>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</si>
  <si>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</si>
  <si>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</si>
  <si>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</si>
  <si>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</si>
  <si>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</si>
  <si>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</si>
  <si>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</si>
  <si>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</si>
  <si>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</si>
  <si>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</si>
  <si>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</si>
  <si>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</si>
  <si>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</si>
  <si>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</si>
  <si>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</si>
  <si>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</si>
  <si>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</si>
  <si>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</si>
  <si>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</si>
  <si>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</si>
  <si>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</si>
  <si>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</si>
  <si>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</si>
  <si>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</si>
  <si>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</si>
  <si>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</si>
  <si>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</si>
  <si>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</si>
  <si>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</si>
  <si>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</si>
  <si>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</si>
  <si>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</si>
  <si>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</si>
  <si>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</si>
  <si>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</si>
  <si>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</si>
  <si>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</si>
  <si>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</si>
  <si>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</si>
  <si>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</si>
  <si>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</si>
  <si>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</si>
  <si>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</si>
  <si>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</si>
  <si>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</si>
  <si>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</si>
  <si>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</si>
  <si>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</si>
  <si>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</si>
  <si>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</si>
  <si>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</si>
  <si>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</si>
  <si>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</si>
  <si>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</si>
  <si>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</si>
  <si>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</si>
  <si>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</si>
  <si>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</si>
  <si>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</si>
  <si>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</si>
  <si>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</si>
  <si>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</si>
  <si>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</si>
  <si>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</si>
  <si>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</si>
  <si>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</si>
  <si>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</si>
  <si>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</si>
  <si>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</si>
  <si>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</si>
  <si>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</si>
  <si>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</si>
  <si>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</si>
  <si>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</si>
  <si>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</si>
  <si>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</si>
  <si>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</si>
  <si>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</si>
  <si>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</si>
  <si>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</si>
  <si>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</si>
  <si>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</si>
  <si>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</si>
  <si>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</si>
  <si>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</si>
  <si>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</si>
  <si>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</si>
  <si>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</si>
  <si>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</si>
  <si>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</si>
  <si>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</si>
  <si>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</si>
  <si>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</si>
  <si>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</si>
  <si>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</si>
  <si>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</si>
  <si>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</si>
  <si>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</si>
  <si>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</si>
  <si>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</si>
  <si>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</si>
  <si>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</si>
  <si>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</si>
  <si>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</si>
  <si>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</si>
  <si>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</si>
  <si>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</si>
  <si>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</si>
  <si>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</si>
  <si>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</si>
  <si>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</si>
  <si>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</si>
  <si>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</si>
  <si>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</si>
  <si>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</si>
  <si>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</si>
  <si>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</si>
  <si>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</si>
  <si>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</si>
  <si>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</si>
  <si>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</si>
  <si>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</si>
  <si>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</si>
  <si>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</si>
  <si>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</si>
  <si>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</si>
  <si>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</si>
  <si>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</si>
  <si>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</si>
  <si>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</si>
  <si>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</si>
  <si>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</si>
  <si>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</si>
  <si>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</si>
  <si>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</si>
  <si>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</si>
  <si>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</si>
  <si>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</si>
  <si>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</si>
  <si>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</si>
  <si>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</si>
  <si>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</si>
  <si>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</si>
  <si>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</si>
  <si>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</si>
  <si>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</si>
  <si>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</si>
  <si>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</si>
  <si>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</si>
  <si>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</si>
  <si>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</si>
  <si>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</si>
  <si>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</si>
  <si>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</si>
  <si>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</si>
  <si>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</si>
  <si>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</si>
  <si>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</si>
  <si>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</si>
  <si>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</si>
  <si>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</si>
  <si>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</si>
  <si>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</si>
  <si>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</si>
  <si>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</si>
  <si>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</si>
  <si>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</si>
  <si>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</si>
  <si>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</si>
  <si>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</si>
  <si>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</si>
  <si>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</si>
  <si>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</si>
  <si>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</si>
  <si>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</si>
  <si>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</si>
  <si>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</si>
  <si>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</si>
  <si>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</si>
  <si>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</si>
  <si>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</si>
  <si>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</si>
  <si>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</si>
  <si>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</si>
  <si>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</si>
  <si>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</si>
  <si>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</si>
  <si>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</si>
  <si>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</si>
  <si>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</si>
  <si>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</si>
  <si>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</si>
  <si>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</si>
  <si>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</si>
  <si>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</si>
  <si>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</si>
  <si>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</si>
  <si>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</si>
  <si>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</si>
  <si>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</si>
  <si>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</si>
  <si>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</si>
  <si>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</si>
  <si>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</si>
  <si>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</si>
  <si>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</si>
  <si>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</si>
  <si>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</si>
  <si>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</si>
  <si>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</si>
  <si>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</si>
  <si>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</si>
  <si>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</si>
  <si>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</si>
  <si>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</si>
  <si>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</si>
  <si>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</si>
  <si>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</si>
  <si>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</si>
  <si>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</si>
  <si>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</si>
  <si>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</si>
  <si>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</si>
  <si>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</si>
  <si>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</si>
  <si>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</si>
  <si>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</si>
  <si>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</si>
  <si>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</si>
  <si>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</si>
  <si>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</si>
  <si>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</si>
  <si>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</si>
  <si>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</si>
  <si>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</si>
  <si>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</si>
  <si>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</si>
  <si>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</si>
  <si>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</si>
  <si>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</si>
  <si>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</si>
  <si>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</si>
  <si>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</si>
  <si>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</si>
  <si>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</si>
  <si>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</si>
  <si>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</si>
  <si>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</si>
  <si>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</si>
  <si>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</si>
  <si>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</si>
  <si>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</si>
  <si>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</si>
  <si>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</si>
  <si>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</si>
  <si>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</si>
  <si>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</si>
  <si>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</si>
  <si>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</si>
  <si>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</si>
  <si>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</si>
  <si>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</si>
  <si>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</si>
  <si>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</si>
  <si>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</si>
  <si>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</si>
  <si>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</si>
  <si>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</si>
  <si>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</si>
  <si>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</si>
  <si>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</si>
  <si>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</si>
  <si>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</si>
  <si>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</si>
  <si>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</si>
  <si>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</si>
  <si>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</si>
  <si>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</si>
  <si>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</si>
  <si>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</si>
  <si>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</si>
  <si>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</si>
  <si>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</si>
  <si>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</si>
  <si>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</si>
  <si>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</si>
  <si>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</si>
  <si>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</si>
  <si>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</si>
  <si>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</si>
  <si>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</si>
  <si>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</si>
  <si>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</si>
  <si>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</si>
  <si>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</si>
  <si>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</si>
  <si>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</si>
  <si>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</si>
  <si>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</si>
  <si>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</si>
  <si>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</si>
  <si>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</si>
  <si>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</si>
  <si>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</si>
  <si>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</si>
  <si>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</si>
  <si>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</si>
  <si>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</si>
  <si>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</si>
  <si>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</si>
  <si>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</si>
  <si>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</si>
  <si>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</si>
  <si>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</si>
  <si>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</si>
  <si>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</si>
  <si>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</si>
  <si>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</si>
  <si>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</si>
  <si>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</si>
  <si>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</si>
  <si>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</si>
  <si>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</si>
  <si>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</si>
  <si>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</si>
  <si>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</si>
  <si>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</si>
  <si>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</si>
  <si>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</si>
  <si>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</si>
  <si>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</si>
  <si>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</si>
  <si>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</si>
  <si>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</si>
  <si>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</si>
  <si>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</si>
  <si>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</si>
  <si>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</si>
  <si>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</si>
  <si>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</si>
  <si>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</si>
  <si>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</si>
  <si>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</si>
  <si>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</si>
  <si>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</si>
  <si>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</si>
  <si>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</si>
  <si>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</si>
  <si>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</si>
  <si>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</si>
  <si>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</si>
  <si>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</si>
  <si>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</si>
  <si>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</si>
  <si>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</si>
  <si>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</si>
  <si>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</si>
  <si>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</si>
  <si>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</si>
  <si>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</si>
  <si>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</si>
  <si>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</si>
  <si>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</si>
  <si>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</si>
  <si>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</si>
  <si>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</si>
  <si>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</si>
  <si>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</si>
  <si>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</si>
  <si>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</si>
  <si>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</si>
  <si>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</si>
  <si>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</si>
  <si>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</si>
  <si>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</si>
  <si>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</si>
  <si>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</si>
  <si>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</si>
  <si>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</si>
  <si>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</si>
  <si>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</si>
  <si>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</si>
  <si>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</si>
  <si>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</si>
  <si>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</si>
  <si>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</si>
  <si>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</si>
  <si>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</si>
  <si>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</si>
  <si>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</si>
  <si>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</si>
  <si>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</si>
  <si>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</si>
  <si>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</si>
  <si>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</si>
  <si>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</si>
  <si>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</si>
  <si>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</si>
  <si>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</si>
  <si>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</si>
  <si>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</si>
  <si>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</si>
  <si>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</si>
  <si>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</si>
  <si>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</si>
  <si>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</si>
  <si>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</si>
  <si>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</si>
  <si>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</si>
  <si>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</si>
  <si>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</si>
  <si>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</si>
  <si>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</si>
  <si>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</si>
  <si>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</si>
  <si>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</si>
  <si>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</si>
  <si>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</si>
  <si>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</si>
  <si>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</si>
  <si>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</si>
  <si>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</si>
  <si>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</si>
  <si>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</si>
  <si>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</si>
  <si>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</si>
  <si>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</si>
  <si>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</si>
  <si>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</si>
  <si>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</si>
  <si>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</si>
  <si>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</si>
  <si>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</si>
  <si>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</si>
  <si>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</si>
  <si>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</si>
  <si>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</si>
  <si>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</si>
  <si>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</si>
  <si>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</si>
  <si>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</si>
  <si>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</si>
  <si>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</si>
  <si>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</si>
  <si>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</si>
  <si>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</si>
  <si>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</si>
  <si>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</si>
  <si>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</si>
  <si>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</si>
  <si>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</si>
  <si>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</si>
  <si>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</si>
  <si>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</si>
  <si>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</si>
  <si>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</si>
  <si>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</si>
  <si>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</si>
  <si>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</si>
  <si>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</si>
  <si>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</si>
  <si>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</si>
  <si>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</si>
  <si>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</si>
  <si>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</si>
  <si>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</si>
  <si>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</si>
  <si>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</si>
  <si>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</si>
  <si>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</si>
  <si>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</si>
  <si>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</si>
  <si>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</si>
  <si>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</si>
  <si>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</si>
  <si>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</si>
  <si>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</si>
  <si>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</si>
  <si>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</si>
  <si>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</si>
  <si>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</si>
  <si>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</si>
  <si>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</si>
  <si>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</si>
  <si>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</si>
  <si>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</si>
  <si>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</si>
  <si>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</si>
  <si>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</si>
  <si>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</si>
  <si>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</si>
  <si>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</si>
  <si>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</si>
  <si>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</si>
  <si>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</si>
  <si>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</si>
  <si>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</si>
  <si>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</si>
  <si>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</si>
  <si>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</si>
  <si>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</si>
  <si>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</si>
  <si>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</si>
  <si>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</si>
  <si>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</si>
  <si>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</si>
  <si>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</si>
  <si>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</si>
  <si>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</si>
  <si>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</si>
  <si>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</si>
  <si>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</si>
  <si>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</si>
  <si>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</si>
  <si>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</si>
  <si>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</si>
  <si>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</si>
  <si>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</si>
  <si>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</si>
  <si>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</si>
  <si>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</si>
  <si>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</si>
  <si>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</si>
  <si>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</si>
  <si>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</si>
  <si>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</si>
  <si>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</si>
  <si>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</si>
  <si>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</si>
  <si>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</si>
  <si>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</si>
  <si>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</si>
  <si>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</si>
  <si>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</si>
  <si>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</si>
  <si>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</si>
  <si>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</si>
  <si>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</si>
  <si>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</si>
  <si>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</si>
  <si>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</si>
  <si>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</si>
  <si>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</si>
  <si>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</si>
  <si>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</si>
  <si>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</si>
  <si>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</si>
  <si>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</si>
  <si>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</si>
  <si>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</si>
  <si>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</si>
  <si>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</si>
  <si>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</si>
  <si>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</si>
  <si>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</si>
  <si>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</si>
  <si>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</si>
  <si>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</si>
  <si>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</si>
  <si>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</si>
  <si>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</si>
  <si>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</si>
  <si>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</si>
  <si>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</si>
  <si>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</si>
  <si>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</si>
  <si>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</si>
  <si>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</si>
  <si>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</si>
  <si>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</si>
  <si>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</si>
  <si>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</si>
  <si>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</si>
  <si>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</si>
  <si>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</si>
  <si>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</si>
  <si>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</si>
  <si>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</si>
  <si>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</si>
  <si>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</si>
  <si>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</si>
  <si>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</si>
  <si>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</si>
  <si>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</si>
  <si>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</si>
  <si>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</si>
  <si>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</si>
  <si>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</si>
  <si>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</si>
  <si>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</si>
  <si>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</si>
  <si>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</si>
  <si>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</si>
  <si>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</si>
  <si>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</si>
  <si>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</si>
  <si>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</si>
  <si>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</si>
  <si>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</si>
  <si>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</si>
  <si>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</si>
  <si>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</si>
  <si>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</si>
  <si>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</si>
  <si>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</si>
  <si>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</si>
  <si>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</si>
  <si>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</si>
  <si>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</si>
  <si>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</si>
  <si>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</si>
  <si>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</si>
  <si>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</si>
  <si>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</si>
  <si>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</si>
  <si>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</si>
  <si>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</si>
  <si>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</si>
  <si>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</si>
  <si>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</si>
  <si>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</si>
  <si>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</si>
  <si>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</si>
  <si>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</si>
  <si>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</si>
  <si>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</si>
  <si>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</si>
  <si>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</si>
  <si>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</si>
  <si>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</si>
  <si>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</si>
  <si>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</si>
  <si>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</si>
  <si>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</si>
  <si>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</si>
  <si>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</si>
  <si>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</si>
  <si>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</si>
  <si>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</si>
  <si>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</si>
  <si>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</si>
  <si>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</si>
  <si>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</si>
  <si>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</si>
  <si>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</si>
  <si>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</si>
  <si>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</si>
  <si>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</si>
  <si>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</si>
  <si>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</si>
  <si>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</si>
  <si>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</si>
  <si>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</si>
  <si>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</si>
  <si>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</si>
  <si>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</si>
  <si>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</si>
  <si>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</si>
  <si>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</si>
  <si>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</si>
  <si>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</si>
  <si>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</si>
  <si>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</si>
  <si>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</si>
  <si>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</si>
  <si>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</si>
  <si>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</si>
  <si>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</si>
  <si>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</si>
  <si>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</si>
  <si>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</si>
  <si>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</si>
  <si>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</si>
  <si>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</si>
  <si>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</si>
  <si>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</si>
  <si>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</si>
  <si>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</si>
  <si>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</si>
  <si>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</si>
  <si>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</si>
  <si>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</si>
  <si>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</si>
  <si>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</si>
  <si>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</si>
  <si>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</si>
  <si>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</si>
  <si>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</si>
  <si>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</si>
  <si>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</si>
  <si>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</si>
  <si>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</si>
  <si>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</si>
  <si>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</si>
  <si>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</si>
  <si>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</si>
  <si>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</si>
  <si>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</si>
  <si>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</si>
  <si>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</si>
  <si>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</si>
  <si>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</si>
  <si>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</si>
  <si>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</si>
  <si>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</si>
  <si>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</si>
  <si>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</si>
  <si>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</si>
  <si>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</si>
  <si>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</si>
  <si>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</si>
  <si>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</si>
  <si>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</si>
  <si>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</si>
  <si>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</si>
  <si>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</si>
  <si>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</si>
  <si>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</si>
  <si>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</si>
  <si>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</si>
  <si>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</si>
  <si>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</si>
  <si>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</si>
  <si>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</si>
  <si>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</si>
  <si>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</si>
  <si>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</si>
  <si>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</si>
  <si>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</si>
  <si>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</si>
  <si>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</si>
  <si>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</si>
  <si>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</si>
  <si>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</si>
  <si>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</si>
  <si>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</si>
  <si>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</si>
  <si>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</si>
  <si>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</si>
  <si>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</si>
  <si>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</si>
  <si>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</si>
  <si>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</si>
  <si>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</si>
  <si>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</si>
  <si>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</si>
  <si>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</si>
  <si>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</si>
  <si>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</si>
  <si>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</si>
  <si>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</si>
  <si>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</si>
  <si>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</si>
  <si>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</si>
  <si>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</si>
  <si>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</si>
  <si>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</si>
  <si>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</si>
  <si>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</si>
  <si>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</si>
  <si>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</si>
  <si>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</si>
  <si>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</si>
  <si>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</si>
  <si>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</si>
  <si>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</si>
  <si>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</si>
  <si>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</si>
  <si>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</si>
  <si>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</si>
  <si>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</si>
  <si>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</si>
  <si>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</si>
  <si>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</si>
  <si>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</si>
  <si>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</si>
  <si>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</si>
  <si>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</si>
  <si>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</si>
  <si>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</si>
  <si>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</si>
  <si>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</si>
  <si>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</si>
  <si>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</si>
  <si>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</si>
  <si>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</si>
  <si>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</si>
  <si>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</si>
  <si>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</si>
  <si>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</si>
  <si>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</si>
  <si>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</si>
  <si>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</si>
  <si>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</si>
  <si>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</si>
  <si>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</si>
  <si>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</si>
  <si>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</si>
  <si>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</si>
  <si>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</si>
  <si>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</si>
  <si>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</si>
  <si>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</si>
  <si>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</si>
  <si>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</si>
  <si>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</si>
  <si>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</si>
  <si>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</si>
  <si>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</si>
  <si>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</si>
  <si>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</si>
  <si>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</si>
  <si>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</si>
  <si>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</si>
  <si>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</si>
  <si>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</si>
  <si>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</si>
  <si>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</si>
  <si>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</si>
  <si>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</si>
  <si>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</si>
  <si>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</si>
  <si>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</si>
  <si>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</si>
  <si>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</si>
  <si>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</si>
  <si>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</si>
  <si>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</si>
  <si>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</si>
  <si>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</si>
  <si>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</si>
  <si>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</si>
  <si>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</si>
  <si>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</si>
  <si>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</si>
  <si>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</si>
  <si>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</si>
  <si>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</si>
  <si>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</si>
  <si>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</si>
  <si>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</si>
  <si>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</si>
  <si>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</si>
  <si>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</si>
  <si>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</si>
  <si>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</si>
  <si>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</si>
  <si>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</si>
  <si>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</si>
  <si>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</si>
  <si>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</si>
  <si>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</si>
  <si>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</si>
  <si>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</si>
  <si>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</si>
  <si>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</si>
  <si>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</si>
  <si>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</si>
  <si>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</si>
  <si>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</si>
  <si>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</si>
  <si>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</si>
  <si>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</si>
  <si>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</si>
  <si>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</si>
  <si>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</si>
  <si>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</si>
  <si>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</si>
  <si>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</si>
  <si>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</si>
  <si>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</si>
  <si>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</si>
  <si>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</si>
  <si>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</si>
  <si>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</si>
  <si>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</si>
  <si>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</si>
  <si>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</si>
  <si>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</si>
  <si>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</si>
  <si>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</si>
  <si>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</si>
  <si>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</si>
  <si>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</si>
  <si>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</si>
  <si>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</si>
  <si>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</si>
  <si>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</si>
  <si>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</si>
  <si>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</si>
  <si>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</si>
  <si>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</si>
  <si>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</si>
  <si>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</si>
  <si>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</si>
  <si>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</si>
  <si>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</si>
  <si>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</si>
  <si>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</si>
  <si>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</si>
  <si>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</si>
  <si>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</si>
  <si>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</si>
  <si>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</si>
  <si>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</si>
  <si>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</si>
  <si>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</si>
  <si>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</si>
  <si>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</si>
  <si>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</si>
  <si>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</si>
  <si>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</si>
  <si>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</si>
  <si>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</si>
  <si>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</si>
  <si>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</si>
  <si>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</si>
  <si>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</si>
  <si>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</si>
  <si>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</si>
  <si>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</si>
  <si>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</si>
  <si>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</si>
  <si>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</si>
  <si>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</si>
  <si>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</si>
  <si>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</si>
  <si>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</si>
  <si>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</si>
  <si>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</si>
  <si>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</si>
  <si>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</si>
  <si>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</si>
  <si>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</si>
  <si>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</si>
  <si>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</si>
  <si>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</si>
  <si>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</si>
  <si>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</si>
  <si>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</si>
  <si>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</si>
  <si>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</si>
  <si>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</si>
  <si>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</si>
  <si>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</si>
  <si>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</si>
  <si>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</si>
  <si>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</si>
  <si>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</si>
  <si>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</si>
  <si>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</si>
  <si>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</si>
  <si>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</si>
  <si>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</si>
  <si>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</si>
  <si>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</si>
  <si>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</si>
  <si>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</si>
  <si>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</si>
  <si>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</si>
  <si>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</si>
  <si>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</si>
  <si>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</si>
  <si>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</si>
  <si>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</si>
  <si>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</si>
  <si>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</si>
  <si>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</si>
  <si>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</si>
  <si>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</si>
  <si>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</si>
  <si>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</si>
  <si>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</si>
  <si>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</si>
  <si>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</si>
  <si>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</si>
  <si>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</si>
  <si>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</si>
  <si>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</si>
  <si>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</si>
  <si>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</si>
  <si>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</si>
  <si>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</si>
  <si>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</si>
  <si>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</si>
  <si>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</si>
  <si>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</si>
  <si>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</si>
  <si>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</si>
  <si>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</si>
  <si>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</si>
  <si>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</si>
  <si>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</si>
  <si>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</si>
  <si>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</si>
  <si>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</si>
  <si>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</si>
  <si>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</si>
  <si>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</si>
  <si>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</si>
  <si>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</si>
  <si>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</si>
  <si>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</si>
  <si>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</si>
  <si>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</si>
  <si>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</si>
  <si>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</si>
  <si>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</si>
  <si>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</si>
  <si>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</si>
  <si>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</si>
  <si>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</si>
  <si>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</si>
  <si>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</si>
  <si>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</si>
  <si>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</si>
  <si>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</si>
  <si>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</si>
  <si>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</si>
  <si>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</si>
  <si>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</si>
  <si>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</si>
  <si>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</si>
  <si>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</si>
  <si>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</si>
  <si>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</si>
  <si>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</si>
  <si>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</si>
  <si>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</si>
  <si>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</si>
  <si>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</si>
  <si>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</si>
  <si>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</si>
  <si>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</si>
  <si>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</si>
  <si>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</si>
  <si>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</si>
  <si>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</si>
  <si>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</si>
  <si>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</si>
  <si>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</si>
  <si>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</si>
  <si>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</si>
  <si>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</si>
  <si>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</si>
  <si>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</si>
  <si>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</si>
  <si>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</si>
  <si>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</si>
  <si>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</si>
  <si>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</si>
  <si>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</si>
  <si>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</si>
  <si>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</si>
  <si>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</si>
  <si>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</si>
  <si>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</si>
  <si>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</si>
  <si>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</si>
  <si>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</si>
  <si>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</si>
  <si>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</si>
  <si>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</si>
  <si>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</si>
  <si>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</si>
  <si>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</si>
  <si>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</si>
  <si>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</si>
  <si>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</si>
  <si>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</si>
  <si>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</si>
  <si>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</si>
  <si>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</si>
  <si>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</si>
  <si>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</si>
  <si>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</si>
  <si>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</si>
  <si>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</si>
  <si>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</si>
  <si>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</si>
  <si>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</si>
  <si>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</si>
  <si>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</si>
  <si>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</si>
  <si>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</si>
  <si>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</si>
  <si>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</si>
  <si>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</si>
  <si>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</si>
  <si>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</si>
  <si>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</si>
  <si>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</si>
  <si>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</si>
  <si>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</si>
  <si>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</si>
  <si>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</si>
  <si>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</si>
  <si>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</si>
  <si>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</si>
  <si>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</si>
  <si>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</si>
  <si>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</si>
  <si>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</si>
  <si>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</si>
  <si>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</si>
  <si>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</si>
  <si>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</si>
  <si>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</si>
  <si>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</si>
  <si>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</si>
  <si>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</si>
  <si>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</si>
  <si>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</si>
  <si>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</si>
  <si>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</si>
  <si>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</si>
  <si>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</si>
  <si>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</si>
  <si>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</si>
  <si>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</si>
  <si>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</si>
  <si>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</si>
  <si>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</si>
  <si>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</si>
  <si>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</si>
  <si>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</si>
  <si>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</si>
  <si>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</si>
  <si>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</si>
  <si>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</si>
  <si>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</si>
  <si>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</si>
  <si>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</si>
  <si>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</si>
  <si>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</si>
  <si>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</si>
  <si>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</si>
  <si>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</si>
  <si>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</si>
  <si>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</si>
  <si>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</si>
  <si>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</si>
  <si>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</si>
  <si>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</si>
  <si>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</si>
  <si>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</si>
  <si>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</si>
  <si>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</si>
  <si>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</si>
  <si>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</si>
  <si>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</si>
  <si>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</si>
  <si>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</si>
  <si>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</si>
  <si>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</si>
  <si>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</si>
  <si>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</si>
  <si>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</si>
  <si>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</si>
  <si>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</si>
  <si>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</si>
  <si>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</si>
  <si>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</si>
  <si>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</si>
  <si>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</si>
  <si>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</si>
  <si>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</si>
  <si>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</si>
  <si>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</si>
  <si>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</si>
  <si>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</si>
  <si>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</si>
  <si>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</si>
  <si>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</si>
  <si>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</si>
  <si>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</si>
  <si>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</si>
  <si>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</si>
  <si>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</si>
  <si>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</si>
  <si>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</si>
  <si>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</si>
  <si>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</si>
  <si>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</si>
  <si>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</si>
  <si>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</si>
  <si>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</si>
  <si>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</si>
  <si>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</si>
  <si>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</si>
  <si>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</si>
  <si>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</si>
  <si>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</si>
  <si>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</si>
  <si>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</si>
  <si>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</si>
  <si>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</si>
  <si>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</si>
  <si>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</si>
  <si>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</si>
  <si>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</si>
  <si>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</si>
  <si>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</si>
  <si>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</si>
  <si>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</si>
  <si>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</si>
  <si>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</si>
  <si>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</si>
  <si>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</si>
  <si>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</si>
  <si>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</si>
  <si>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</si>
  <si>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</si>
  <si>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</si>
  <si>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</si>
  <si>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</si>
  <si>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</si>
  <si>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</si>
  <si>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</si>
  <si>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</si>
  <si>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</si>
  <si>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</si>
  <si>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</si>
  <si>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</si>
  <si>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</si>
  <si>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</si>
  <si>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</si>
  <si>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</si>
  <si>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</si>
  <si>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</si>
  <si>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</si>
  <si>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</si>
  <si>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</si>
  <si>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</si>
  <si>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</si>
  <si>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</si>
  <si>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</si>
  <si>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</si>
  <si>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</si>
  <si>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</si>
  <si>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</si>
  <si>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</si>
  <si>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</si>
  <si>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</si>
  <si>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</si>
  <si>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</si>
  <si>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</si>
  <si>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</si>
  <si>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</si>
  <si>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</si>
  <si>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</si>
  <si>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</si>
  <si>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</si>
  <si>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</si>
  <si>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</si>
  <si>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</si>
  <si>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</si>
  <si>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</si>
  <si>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</si>
  <si>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</si>
  <si>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</si>
  <si>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</si>
  <si>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</si>
  <si>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</si>
  <si>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</si>
  <si>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</si>
  <si>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</si>
  <si>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</si>
  <si>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</si>
  <si>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</si>
  <si>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</si>
  <si>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</si>
  <si>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</si>
  <si>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</si>
  <si>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</si>
  <si>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</si>
  <si>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</si>
  <si>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</si>
  <si>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</si>
  <si>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</si>
  <si>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</si>
  <si>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</si>
  <si>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</si>
  <si>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</si>
  <si>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</si>
  <si>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</si>
  <si>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</si>
  <si>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</si>
  <si>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</si>
  <si>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</si>
  <si>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</si>
  <si>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</si>
  <si>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</si>
  <si>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</si>
  <si>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</si>
  <si>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</si>
  <si>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</si>
  <si>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</si>
  <si>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</si>
  <si>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</si>
  <si>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</si>
  <si>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</si>
  <si>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</si>
  <si>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</si>
  <si>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</si>
  <si>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</si>
  <si>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</si>
  <si>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</si>
  <si>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</si>
  <si>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</si>
  <si>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</si>
  <si>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</si>
  <si>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</si>
  <si>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</si>
  <si>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</si>
  <si>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</si>
  <si>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</si>
  <si>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</si>
  <si>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</si>
  <si>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</si>
  <si>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</si>
  <si>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</si>
  <si>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</si>
  <si>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</si>
  <si>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</si>
  <si>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</si>
  <si>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</si>
  <si>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</si>
  <si>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</si>
  <si>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</si>
  <si>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</si>
  <si>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</si>
  <si>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</si>
  <si>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</si>
  <si>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</si>
  <si>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</si>
  <si>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</si>
  <si>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</si>
  <si>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</si>
  <si>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</si>
  <si>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</si>
  <si>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</si>
  <si>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</si>
  <si>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</si>
  <si>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</si>
  <si>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</si>
  <si>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</si>
  <si>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</si>
  <si>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</si>
  <si>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</si>
  <si>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</si>
  <si>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</si>
  <si>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</si>
  <si>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</si>
  <si>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</si>
  <si>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</si>
  <si>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</si>
  <si>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</si>
  <si>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</si>
  <si>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</si>
  <si>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</si>
  <si>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</si>
  <si>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</si>
  <si>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</si>
  <si>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</si>
  <si>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</si>
  <si>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</si>
  <si>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</si>
  <si>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</si>
  <si>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</si>
  <si>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</si>
  <si>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</si>
  <si>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</si>
  <si>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</si>
  <si>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</si>
  <si>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</si>
  <si>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</si>
  <si>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</si>
  <si>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</si>
  <si>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</si>
  <si>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</si>
  <si>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</si>
  <si>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</si>
  <si>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</si>
  <si>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</si>
  <si>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</si>
  <si>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</si>
  <si>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</si>
  <si>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</si>
  <si>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</si>
  <si>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</si>
  <si>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</si>
  <si>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</si>
  <si>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</si>
  <si>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</si>
  <si>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</si>
  <si>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</si>
  <si>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</si>
  <si>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</si>
  <si>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</si>
  <si>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</si>
  <si>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</si>
  <si>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</si>
  <si>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</si>
  <si>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</si>
  <si>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</si>
  <si>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</si>
  <si>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</si>
  <si>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</si>
  <si>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</si>
  <si>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</si>
  <si>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</si>
  <si>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</si>
  <si>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</si>
  <si>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</si>
  <si>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</si>
  <si>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</si>
  <si>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</si>
  <si>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</si>
  <si>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</si>
  <si>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</si>
  <si>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</si>
  <si>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</si>
  <si>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</si>
  <si>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</si>
  <si>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</si>
  <si>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</si>
  <si>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</si>
  <si>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</si>
  <si>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</si>
  <si>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</si>
  <si>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</si>
  <si>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</si>
  <si>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</si>
  <si>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</si>
  <si>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</si>
  <si>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</si>
  <si>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</si>
  <si>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</si>
  <si>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</si>
  <si>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</si>
  <si>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</si>
  <si>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</si>
  <si>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</si>
  <si>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</si>
  <si>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</si>
  <si>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</si>
  <si>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</si>
  <si>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</si>
  <si>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</si>
  <si>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</si>
  <si>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</si>
  <si>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</si>
  <si>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</si>
  <si>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</si>
  <si>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</si>
  <si>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</si>
  <si>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</si>
  <si>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</si>
  <si>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</si>
  <si>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</si>
  <si>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</si>
  <si>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</si>
  <si>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</si>
  <si>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</si>
  <si>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</si>
  <si>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</si>
  <si>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</si>
  <si>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</si>
  <si>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</si>
  <si>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</si>
  <si>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</si>
  <si>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</si>
  <si>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</si>
  <si>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</si>
  <si>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</si>
  <si>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</si>
  <si>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</si>
  <si>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</si>
  <si>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</si>
  <si>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</si>
  <si>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</si>
  <si>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</si>
  <si>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</si>
  <si>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</si>
  <si>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</si>
  <si>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</si>
  <si>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</si>
  <si>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</si>
  <si>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</si>
  <si>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</si>
  <si>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</si>
  <si>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</si>
  <si>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</si>
  <si>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</si>
  <si>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</si>
  <si>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</si>
  <si>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</si>
  <si>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</si>
  <si>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</si>
  <si>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</si>
  <si>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</si>
  <si>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</si>
  <si>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</si>
  <si>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</si>
  <si>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</si>
  <si>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</si>
  <si>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</si>
  <si>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</si>
  <si>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</si>
  <si>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</si>
  <si>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</si>
  <si>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</si>
  <si>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</si>
  <si>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</si>
  <si>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</si>
  <si>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</si>
  <si>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</si>
  <si>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</si>
  <si>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</si>
  <si>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</si>
  <si>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</si>
  <si>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</si>
  <si>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</si>
  <si>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</si>
  <si>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</si>
  <si>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</si>
  <si>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</si>
  <si>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</si>
  <si>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</si>
  <si>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</si>
  <si>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</si>
  <si>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</si>
  <si>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</si>
  <si>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</si>
  <si>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</si>
  <si>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</si>
  <si>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</si>
  <si>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</si>
  <si>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</si>
  <si>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</si>
  <si>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</si>
  <si>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</si>
  <si>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</si>
  <si>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</si>
  <si>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</si>
  <si>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</si>
  <si>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</si>
  <si>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</si>
  <si>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</si>
  <si>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</si>
  <si>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</si>
  <si>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</si>
  <si>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</si>
  <si>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</si>
  <si>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</si>
  <si>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</si>
  <si>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</si>
  <si>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</si>
  <si>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</si>
  <si>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</si>
  <si>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</si>
  <si>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</si>
  <si>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</si>
  <si>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</si>
  <si>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</si>
  <si>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</si>
  <si>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</si>
  <si>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</si>
  <si>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</si>
  <si>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</si>
  <si>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</si>
  <si>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</si>
  <si>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</si>
  <si>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</si>
  <si>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</si>
  <si>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</si>
  <si>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</si>
  <si>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</si>
  <si>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</si>
  <si>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</si>
  <si>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</si>
  <si>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</si>
  <si>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</si>
  <si>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</si>
  <si>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</si>
  <si>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</si>
  <si>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</si>
  <si>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</si>
  <si>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</si>
  <si>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</si>
  <si>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</si>
  <si>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</si>
  <si>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</si>
  <si>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</si>
  <si>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</si>
  <si>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</si>
  <si>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</si>
  <si>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</si>
  <si>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</si>
  <si>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</si>
  <si>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</si>
  <si>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</si>
  <si>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</si>
  <si>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</si>
  <si>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</si>
  <si>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</si>
  <si>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</si>
  <si>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</si>
  <si>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</si>
  <si>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</si>
  <si>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</si>
  <si>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</si>
  <si>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</si>
  <si>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</si>
  <si>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</si>
  <si>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</si>
  <si>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</si>
  <si>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</si>
  <si>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</si>
  <si>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</si>
  <si>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</si>
  <si>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</si>
  <si>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</si>
  <si>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</si>
  <si>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</si>
  <si>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</si>
  <si>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</si>
  <si>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</si>
  <si>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</si>
  <si>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</si>
  <si>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</si>
  <si>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</si>
  <si>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</si>
  <si>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</si>
  <si>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</si>
  <si>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</si>
  <si>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</si>
  <si>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</si>
  <si>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</si>
  <si>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</si>
  <si>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</si>
  <si>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</si>
  <si>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</si>
  <si>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</si>
  <si>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</si>
  <si>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</si>
  <si>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</si>
  <si>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</si>
  <si>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</si>
  <si>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</si>
  <si>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</si>
  <si>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</si>
  <si>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</si>
  <si>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</si>
  <si>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</si>
  <si>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</si>
  <si>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</si>
  <si>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</si>
  <si>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</si>
  <si>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</si>
  <si>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</si>
  <si>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</si>
  <si>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</si>
  <si>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</si>
  <si>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</si>
  <si>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</si>
  <si>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</si>
  <si>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</si>
  <si>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</si>
  <si>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</si>
  <si>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</si>
  <si>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</si>
  <si>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</si>
  <si>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</si>
  <si>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</si>
  <si>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</si>
  <si>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</si>
  <si>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</si>
  <si>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</si>
  <si>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</si>
  <si>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</si>
  <si>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</si>
  <si>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</si>
  <si>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</si>
  <si>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</si>
  <si>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</si>
  <si>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</si>
  <si>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</si>
  <si>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</si>
  <si>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</si>
  <si>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</si>
  <si>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</si>
  <si>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</si>
  <si>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</si>
  <si>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</si>
  <si>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</si>
  <si>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</si>
  <si>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</si>
  <si>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</si>
  <si>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</si>
  <si>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</si>
  <si>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</si>
  <si>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</si>
  <si>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</si>
  <si>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</si>
  <si>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</si>
  <si>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</si>
  <si>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</si>
  <si>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</si>
  <si>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</si>
  <si>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</si>
  <si>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</si>
  <si>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</si>
  <si>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</si>
  <si>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</si>
  <si>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</si>
  <si>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</si>
  <si>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</si>
  <si>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</si>
  <si>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</si>
  <si>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</si>
  <si>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</si>
  <si>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</si>
  <si>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</si>
  <si>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</si>
  <si>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</si>
  <si>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</si>
  <si>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</si>
  <si>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</si>
  <si>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</si>
  <si>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</si>
  <si>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</si>
  <si>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</si>
  <si>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</si>
  <si>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</si>
  <si>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</si>
  <si>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</si>
  <si>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</si>
  <si>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</si>
  <si>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</si>
  <si>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</si>
  <si>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</si>
  <si>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</si>
  <si>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</si>
  <si>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</si>
  <si>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</si>
  <si>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</si>
  <si>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</si>
  <si>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</si>
  <si>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</si>
  <si>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</si>
  <si>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</si>
  <si>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</si>
  <si>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</si>
  <si>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</si>
  <si>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</si>
  <si>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</si>
  <si>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</si>
  <si>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</si>
  <si>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</si>
  <si>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</si>
  <si>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</si>
  <si>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</si>
  <si>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</si>
  <si>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</si>
  <si>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</si>
  <si>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</si>
  <si>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</si>
  <si>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</si>
  <si>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</si>
  <si>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</si>
  <si>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</si>
  <si>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</si>
  <si>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</si>
  <si>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</si>
  <si>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</si>
  <si>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</si>
  <si>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</si>
  <si>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</si>
  <si>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</si>
  <si>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</si>
  <si>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</si>
  <si>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</si>
  <si>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</si>
  <si>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</si>
  <si>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</si>
  <si>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</si>
  <si>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</si>
  <si>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</si>
  <si>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</si>
  <si>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</si>
  <si>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</si>
  <si>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</si>
  <si>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</si>
  <si>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</si>
  <si>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</si>
  <si>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</si>
  <si>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</si>
  <si>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</si>
  <si>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</si>
  <si>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</si>
  <si>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</si>
  <si>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</si>
  <si>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</si>
  <si>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</si>
  <si>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</si>
  <si>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</si>
  <si>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</si>
  <si>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</si>
  <si>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</si>
  <si>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</si>
  <si>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</si>
  <si>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</si>
  <si>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</si>
  <si>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</si>
  <si>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</si>
  <si>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</si>
  <si>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</si>
  <si>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</si>
  <si>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</si>
  <si>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</si>
  <si>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</si>
  <si>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</si>
  <si>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</si>
  <si>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</si>
  <si>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</si>
  <si>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</si>
  <si>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</si>
  <si>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</si>
  <si>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</si>
  <si>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</si>
  <si>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</si>
  <si>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</si>
  <si>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</si>
  <si>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</si>
  <si>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</si>
  <si>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</si>
  <si>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</si>
  <si>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</si>
  <si>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</si>
  <si>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</si>
  <si>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</si>
  <si>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</si>
  <si>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</si>
  <si>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</si>
  <si>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</si>
  <si>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</si>
  <si>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</si>
  <si>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</si>
  <si>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</si>
  <si>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</si>
  <si>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</si>
  <si>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</si>
  <si>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</si>
  <si>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</si>
  <si>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</si>
  <si>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</si>
  <si>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</si>
  <si>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</si>
  <si>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</si>
  <si>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</si>
  <si>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</si>
  <si>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</si>
  <si>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</si>
  <si>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</si>
  <si>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</si>
  <si>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</si>
  <si>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</si>
  <si>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</si>
  <si>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</si>
  <si>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</si>
  <si>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</si>
  <si>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</si>
  <si>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</si>
  <si>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</si>
  <si>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</si>
  <si>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</si>
  <si>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</si>
  <si>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</si>
  <si>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</si>
  <si>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</si>
  <si>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</si>
  <si>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</si>
  <si>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</si>
  <si>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</si>
  <si>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</si>
  <si>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</si>
  <si>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</si>
  <si>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</si>
  <si>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</si>
  <si>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</si>
  <si>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</si>
  <si>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</si>
  <si>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</si>
  <si>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</si>
  <si>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</si>
  <si>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</si>
  <si>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</si>
  <si>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</si>
  <si>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</si>
  <si>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</si>
  <si>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</si>
  <si>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</si>
  <si>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</si>
  <si>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</si>
  <si>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</si>
  <si>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</si>
  <si>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</si>
  <si>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</si>
  <si>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</si>
  <si>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</si>
  <si>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</si>
  <si>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</si>
  <si>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</si>
  <si>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</si>
  <si>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</si>
  <si>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</si>
  <si>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</si>
  <si>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</si>
  <si>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</si>
  <si>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</si>
  <si>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</si>
  <si>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</si>
  <si>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</si>
  <si>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</si>
  <si>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</si>
  <si>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</si>
  <si>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</si>
  <si>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</si>
  <si>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</si>
  <si>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</si>
  <si>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</si>
  <si>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</si>
  <si>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</si>
  <si>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</si>
  <si>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</si>
  <si>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</si>
  <si>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</si>
  <si>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</si>
  <si>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</si>
  <si>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</si>
  <si>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</si>
  <si>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</si>
  <si>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</si>
  <si>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</si>
  <si>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</si>
  <si>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</si>
  <si>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</si>
  <si>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</si>
  <si>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</si>
  <si>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</si>
  <si>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</si>
  <si>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</si>
  <si>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</si>
  <si>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</si>
  <si>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</si>
  <si>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</si>
  <si>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</si>
  <si>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</si>
  <si>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</si>
  <si>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</si>
  <si>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</si>
  <si>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</si>
  <si>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</si>
  <si>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</si>
  <si>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</si>
  <si>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</si>
  <si>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</si>
  <si>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</si>
  <si>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</si>
  <si>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</si>
  <si>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</si>
  <si>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</si>
  <si>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</si>
  <si>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</si>
  <si>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</si>
  <si>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</si>
  <si>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</si>
  <si>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</si>
  <si>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</si>
  <si>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</si>
  <si>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</si>
  <si>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</si>
  <si>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</si>
  <si>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</si>
  <si>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</si>
  <si>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</si>
  <si>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</si>
  <si>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</si>
  <si>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</si>
  <si>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</si>
  <si>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</si>
  <si>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</si>
  <si>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</si>
  <si>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</si>
  <si>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</si>
  <si>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</si>
  <si>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</si>
  <si>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</si>
  <si>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</si>
  <si>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</si>
  <si>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</si>
  <si>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</si>
  <si>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</si>
  <si>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</si>
  <si>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</si>
  <si>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</si>
  <si>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</si>
  <si>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</si>
  <si>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</si>
  <si>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</si>
  <si>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</si>
  <si>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</si>
  <si>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</si>
  <si>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</si>
  <si>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</si>
  <si>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</si>
  <si>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</si>
  <si>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</si>
  <si>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</si>
  <si>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</si>
  <si>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</si>
  <si>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</si>
  <si>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</si>
  <si>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</si>
  <si>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</si>
  <si>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</si>
  <si>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</si>
  <si>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</si>
  <si>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</si>
  <si>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</si>
  <si>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</si>
  <si>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</si>
  <si>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</si>
  <si>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</si>
  <si>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</si>
  <si>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</si>
  <si>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</si>
  <si>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</si>
  <si>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</si>
  <si>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</si>
  <si>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</si>
  <si>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</si>
  <si>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</si>
  <si>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</si>
  <si>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</si>
  <si>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</si>
  <si>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</si>
  <si>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</si>
  <si>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</si>
  <si>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</si>
  <si>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</si>
  <si>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</si>
  <si>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</si>
  <si>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</si>
  <si>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</si>
  <si>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</si>
  <si>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</si>
  <si>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</si>
  <si>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</si>
  <si>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</si>
  <si>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</si>
  <si>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</si>
  <si>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</si>
  <si>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</si>
  <si>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</si>
  <si>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</si>
  <si>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</si>
  <si>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</si>
  <si>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</si>
  <si>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</si>
  <si>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</si>
  <si>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</si>
  <si>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</si>
  <si>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</si>
  <si>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</si>
  <si>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</si>
  <si>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</si>
  <si>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</si>
  <si>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</si>
  <si>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</si>
  <si>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</si>
  <si>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</si>
  <si>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</si>
  <si>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</si>
  <si>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</si>
  <si>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</si>
  <si>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</si>
  <si>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</si>
  <si>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</si>
  <si>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</si>
  <si>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</si>
  <si>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</si>
  <si>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</si>
  <si>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</si>
  <si>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</si>
  <si>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</si>
  <si>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</si>
  <si>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</si>
  <si>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</si>
  <si>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</si>
  <si>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</si>
  <si>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</si>
  <si>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</si>
  <si>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</si>
  <si>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</si>
  <si>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</si>
  <si>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</si>
  <si>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</si>
  <si>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</si>
  <si>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</si>
  <si>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</si>
  <si>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</si>
  <si>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</si>
  <si>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</si>
  <si>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</si>
  <si>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</si>
  <si>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</si>
  <si>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</si>
  <si>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</si>
  <si>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</si>
  <si>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</si>
  <si>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</si>
  <si>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</si>
  <si>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</si>
  <si>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</si>
  <si>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</si>
  <si>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</si>
  <si>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</si>
  <si>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</si>
  <si>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</si>
  <si>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</si>
  <si>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</si>
  <si>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</si>
  <si>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</si>
  <si>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</si>
  <si>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</si>
  <si>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</si>
  <si>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</si>
  <si>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</si>
  <si>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</si>
  <si>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</si>
  <si>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</si>
  <si>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</si>
  <si>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</si>
  <si>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</si>
  <si>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</si>
  <si>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</si>
  <si>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</si>
  <si>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</si>
  <si>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</si>
  <si>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</si>
  <si>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</si>
  <si>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</si>
  <si>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</si>
  <si>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</si>
  <si>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</si>
  <si>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</si>
  <si>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</si>
  <si>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</si>
  <si>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</si>
  <si>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</si>
  <si>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</si>
  <si>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</si>
  <si>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</si>
  <si>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</si>
  <si>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</si>
  <si>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</si>
  <si>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</si>
  <si>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</si>
  <si>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</si>
  <si>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</si>
  <si>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</si>
  <si>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</si>
  <si>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</si>
  <si>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</si>
  <si>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</si>
  <si>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</si>
  <si>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</si>
  <si>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</si>
  <si>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</si>
  <si>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</si>
  <si>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</si>
  <si>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</si>
  <si>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</si>
  <si>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</si>
  <si>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</si>
  <si>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</si>
  <si>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</si>
  <si>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</si>
  <si>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</si>
  <si>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</si>
  <si>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</si>
  <si>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</si>
  <si>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</si>
  <si>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</si>
  <si>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</si>
  <si>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</si>
  <si>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</si>
  <si>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</si>
  <si>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</si>
  <si>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</si>
  <si>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</si>
  <si>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</si>
  <si>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</si>
  <si>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</si>
  <si>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</si>
  <si>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</si>
  <si>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</si>
  <si>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</si>
  <si>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</si>
  <si>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</si>
  <si>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</si>
  <si>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</si>
  <si>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</si>
  <si>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</si>
  <si>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</si>
  <si>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</si>
  <si>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</si>
  <si>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</si>
  <si>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</si>
  <si>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</si>
  <si>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</si>
  <si>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</si>
  <si>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</si>
  <si>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</si>
  <si>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</si>
  <si>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</si>
  <si>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</si>
  <si>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</si>
  <si>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</si>
  <si>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</si>
  <si>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</si>
  <si>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</si>
  <si>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</si>
  <si>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</si>
  <si>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</si>
  <si>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</si>
  <si>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</si>
  <si>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</si>
  <si>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</si>
  <si>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</si>
  <si>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</si>
  <si>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</si>
  <si>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</si>
  <si>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</si>
  <si>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</si>
  <si>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</si>
  <si>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</si>
  <si>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</si>
  <si>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</si>
  <si>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</si>
  <si>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</si>
  <si>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</si>
  <si>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</si>
  <si>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</si>
  <si>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</si>
  <si>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</si>
  <si>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</si>
  <si>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</si>
  <si>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</si>
  <si>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</si>
  <si>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</si>
  <si>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</si>
  <si>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</si>
  <si>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</si>
  <si>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</si>
  <si>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</si>
  <si>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</si>
  <si>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</si>
  <si>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</si>
  <si>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</si>
  <si>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</si>
  <si>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</si>
  <si>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</si>
  <si>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</si>
  <si>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</si>
  <si>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</si>
  <si>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</si>
  <si>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</si>
  <si>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</si>
  <si>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</si>
  <si>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</si>
  <si>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</si>
  <si>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</si>
  <si>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</si>
  <si>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</si>
  <si>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</si>
  <si>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</si>
  <si>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</si>
  <si>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</si>
  <si>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</si>
  <si>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</si>
  <si>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</si>
  <si>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</si>
  <si>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</si>
  <si>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</si>
  <si>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</si>
  <si>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</si>
  <si>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</si>
  <si>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</si>
  <si>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</si>
  <si>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</si>
  <si>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</si>
  <si>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</si>
  <si>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</si>
  <si>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</si>
  <si>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</si>
  <si>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</si>
  <si>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</si>
  <si>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</si>
  <si>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</si>
  <si>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</si>
  <si>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</si>
  <si>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</si>
  <si>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</si>
  <si>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</si>
  <si>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</si>
  <si>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</si>
  <si>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</si>
  <si>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</si>
  <si>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</si>
  <si>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</si>
  <si>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</si>
  <si>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</si>
  <si>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</si>
  <si>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</si>
  <si>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</si>
  <si>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</si>
  <si>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</si>
  <si>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</si>
  <si>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</si>
  <si>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</si>
  <si>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</si>
  <si>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</si>
  <si>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</si>
  <si>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</si>
  <si>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</si>
  <si>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</si>
  <si>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</si>
  <si>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</si>
  <si>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</si>
  <si>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</si>
  <si>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</si>
  <si>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</si>
  <si>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</si>
  <si>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</si>
  <si>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</si>
  <si>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</si>
  <si>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</si>
  <si>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</si>
  <si>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</si>
  <si>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</si>
  <si>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</si>
  <si>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</si>
  <si>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</si>
  <si>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</si>
  <si>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</si>
  <si>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</si>
  <si>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</si>
  <si>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</si>
  <si>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</si>
  <si>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</si>
  <si>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</si>
  <si>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</si>
  <si>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</si>
  <si>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</si>
  <si>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</si>
  <si>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</si>
  <si>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</si>
  <si>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</si>
  <si>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</si>
  <si>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</si>
  <si>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</si>
  <si>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</si>
  <si>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</si>
  <si>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</si>
  <si>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</si>
  <si>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</si>
  <si>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</si>
  <si>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</si>
  <si>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</si>
  <si>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</si>
  <si>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</si>
  <si>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</si>
  <si>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</si>
  <si>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</si>
  <si>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</si>
  <si>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</si>
  <si>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</si>
  <si>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</si>
  <si>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</si>
  <si>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</si>
  <si>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</si>
  <si>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</si>
  <si>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</si>
  <si>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</si>
  <si>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</si>
  <si>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</si>
  <si>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</si>
  <si>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</si>
  <si>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</si>
  <si>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</si>
  <si>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</si>
  <si>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</si>
  <si>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</si>
  <si>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</si>
  <si>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</si>
  <si>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</si>
  <si>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</si>
  <si>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</si>
  <si>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</si>
  <si>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</si>
  <si>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</si>
  <si>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</si>
  <si>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</si>
  <si>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</si>
  <si>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</si>
  <si>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</si>
  <si>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</si>
  <si>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</si>
  <si>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</si>
  <si>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</si>
  <si>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</si>
  <si>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</si>
  <si>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</si>
  <si>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</si>
  <si>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</si>
  <si>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</si>
  <si>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</si>
  <si>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</si>
  <si>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</si>
  <si>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</si>
  <si>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</si>
  <si>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</si>
  <si>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</si>
  <si>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</si>
  <si>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</si>
  <si>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</si>
  <si>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</si>
  <si>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</si>
  <si>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</si>
  <si>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</si>
  <si>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</si>
  <si>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</si>
  <si>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</si>
  <si>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</si>
  <si>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</si>
  <si>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</si>
  <si>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</si>
  <si>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</si>
  <si>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</si>
  <si>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</si>
  <si>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</si>
  <si>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</si>
  <si>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</si>
  <si>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</si>
  <si>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</si>
  <si>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</si>
  <si>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</si>
  <si>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</si>
  <si>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</si>
  <si>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</si>
  <si>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</si>
  <si>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</si>
  <si>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</si>
  <si>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</si>
  <si>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</si>
  <si>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</si>
  <si>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</si>
  <si>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</si>
  <si>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</si>
  <si>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</si>
  <si>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</si>
  <si>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</si>
  <si>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</si>
  <si>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</si>
  <si>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</si>
  <si>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</si>
  <si>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</si>
  <si>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</si>
  <si>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</si>
  <si>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</si>
  <si>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</si>
  <si>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</si>
  <si>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</si>
  <si>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</si>
  <si>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</si>
  <si>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</si>
  <si>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</si>
  <si>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</si>
  <si>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</si>
  <si>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</si>
  <si>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</si>
  <si>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</si>
  <si>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</si>
  <si>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</si>
  <si>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</si>
  <si>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</si>
  <si>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</si>
  <si>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</si>
  <si>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</si>
  <si>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</si>
  <si>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</si>
  <si>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</si>
  <si>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</si>
  <si>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</si>
  <si>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</si>
  <si>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</si>
  <si>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</si>
  <si>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</si>
  <si>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</si>
  <si>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</si>
  <si>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</si>
  <si>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</si>
  <si>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</si>
  <si>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</si>
  <si>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</si>
  <si>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</si>
  <si>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</si>
  <si>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</si>
  <si>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</si>
  <si>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</si>
  <si>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</si>
  <si>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</si>
  <si>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</si>
  <si>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</si>
  <si>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</si>
  <si>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</si>
  <si>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</si>
  <si>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</si>
  <si>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</si>
  <si>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</si>
  <si>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</si>
  <si>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</si>
  <si>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</si>
  <si>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</si>
  <si>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</si>
  <si>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</si>
  <si>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</si>
  <si>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</si>
  <si>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</si>
  <si>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</si>
  <si>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</si>
  <si>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</si>
  <si>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</si>
  <si>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</si>
  <si>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</si>
  <si>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</si>
  <si>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</si>
  <si>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</si>
  <si>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</si>
  <si>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</si>
  <si>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</si>
  <si>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</si>
  <si>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</si>
  <si>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</si>
  <si>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</si>
  <si>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</si>
  <si>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</si>
  <si>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</si>
  <si>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</si>
  <si>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</si>
  <si>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</si>
  <si>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</si>
  <si>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</si>
  <si>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</si>
  <si>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</si>
  <si>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</si>
  <si>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</si>
  <si>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</si>
  <si>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</si>
  <si>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</si>
  <si>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</si>
  <si>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</si>
  <si>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</si>
  <si>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</si>
  <si>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</si>
  <si>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</si>
  <si>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</si>
  <si>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</si>
  <si>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</si>
  <si>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</si>
  <si>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</si>
  <si>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</si>
  <si>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</si>
  <si>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</si>
  <si>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</si>
  <si>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</si>
  <si>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</si>
  <si>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</si>
  <si>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</si>
  <si>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</si>
  <si>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</si>
  <si>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</si>
  <si>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</si>
  <si>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</si>
  <si>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</si>
  <si>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</si>
  <si>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</si>
  <si>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</si>
  <si>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</si>
  <si>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</si>
  <si>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</si>
  <si>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</si>
  <si>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</si>
  <si>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</si>
  <si>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</si>
  <si>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</si>
  <si>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</si>
  <si>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</si>
  <si>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</si>
  <si>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</si>
  <si>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</si>
  <si>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</si>
  <si>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</si>
  <si>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</si>
  <si>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</si>
  <si>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</si>
  <si>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</si>
  <si>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</si>
  <si>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</si>
  <si>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</si>
  <si>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</si>
  <si>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</si>
  <si>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</si>
  <si>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</si>
  <si>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</si>
  <si>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</si>
  <si>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</si>
  <si>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</si>
  <si>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</si>
  <si>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</si>
  <si>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</si>
  <si>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</si>
  <si>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</si>
  <si>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</si>
  <si>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</si>
  <si>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</si>
  <si>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</si>
  <si>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</si>
  <si>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</si>
  <si>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</si>
  <si>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</si>
  <si>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</si>
  <si>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</si>
  <si>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</si>
  <si>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</si>
  <si>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</si>
  <si>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</si>
  <si>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</si>
  <si>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</si>
  <si>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</si>
  <si>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</si>
  <si>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</si>
  <si>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</si>
  <si>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</si>
  <si>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</si>
  <si>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</si>
  <si>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</si>
  <si>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</si>
  <si>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</si>
  <si>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</si>
  <si>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</si>
  <si>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</si>
  <si>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</si>
  <si>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</si>
  <si>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</si>
  <si>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</si>
  <si>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</si>
  <si>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</si>
  <si>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</si>
  <si>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</si>
  <si>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</si>
  <si>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</si>
  <si>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</si>
  <si>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</si>
  <si>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</si>
  <si>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</si>
  <si>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</si>
  <si>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</si>
  <si>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</si>
  <si>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</si>
  <si>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</si>
  <si>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</si>
  <si>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</si>
  <si>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</si>
  <si>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</si>
  <si>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</si>
  <si>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</si>
  <si>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</si>
  <si>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</si>
  <si>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</si>
  <si>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</si>
  <si>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</si>
  <si>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</si>
  <si>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</si>
  <si>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</si>
  <si>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</si>
  <si>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</si>
  <si>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</si>
  <si>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</si>
  <si>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</si>
  <si>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</si>
  <si>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</si>
  <si>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</si>
  <si>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</si>
  <si>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</si>
  <si>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</si>
  <si>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</si>
  <si>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</si>
  <si>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</si>
  <si>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</si>
  <si>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</si>
  <si>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</si>
  <si>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</si>
  <si>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</si>
  <si>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</si>
  <si>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</si>
  <si>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</si>
  <si>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</si>
  <si>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</si>
  <si>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</si>
  <si>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</si>
  <si>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</si>
  <si>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</si>
  <si>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</si>
  <si>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</si>
  <si>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</si>
  <si>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</si>
  <si>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</si>
  <si>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</si>
  <si>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</si>
  <si>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</si>
  <si>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</si>
  <si>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</si>
  <si>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</si>
  <si>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</si>
  <si>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</si>
  <si>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</si>
  <si>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</si>
  <si>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</si>
  <si>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</si>
  <si>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</si>
  <si>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</si>
  <si>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</si>
  <si>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</si>
  <si>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</si>
  <si>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</si>
  <si>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</si>
  <si>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</si>
  <si>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</si>
  <si>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</si>
  <si>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</si>
  <si>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</si>
  <si>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</si>
  <si>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</si>
  <si>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</si>
  <si>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</si>
  <si>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</si>
  <si>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</si>
  <si>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</si>
  <si>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</si>
  <si>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</si>
  <si>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</si>
  <si>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</si>
  <si>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</si>
  <si>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</si>
  <si>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</si>
  <si>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</si>
  <si>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</si>
  <si>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</si>
  <si>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</si>
  <si>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</si>
  <si>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</si>
  <si>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</si>
  <si>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</si>
  <si>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</si>
  <si>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</si>
  <si>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</si>
  <si>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</si>
  <si>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</si>
  <si>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</si>
  <si>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</si>
  <si>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</si>
  <si>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</si>
  <si>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</si>
  <si>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</si>
  <si>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</si>
  <si>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</si>
  <si>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</si>
  <si>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</si>
  <si>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</si>
  <si>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</si>
  <si>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</si>
  <si>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</si>
  <si>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</si>
  <si>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</si>
  <si>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</si>
  <si>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</si>
  <si>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</si>
  <si>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</si>
  <si>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</si>
  <si>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</si>
  <si>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</si>
  <si>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</si>
  <si>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</si>
  <si>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</si>
  <si>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</si>
  <si>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</si>
  <si>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</si>
  <si>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</si>
  <si>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</si>
  <si>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</si>
  <si>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</si>
  <si>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</si>
  <si>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</si>
  <si>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</si>
  <si>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</si>
  <si>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</si>
  <si>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</si>
  <si>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</si>
  <si>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</si>
  <si>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</si>
  <si>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</si>
  <si>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</si>
  <si>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</si>
  <si>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</si>
  <si>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</si>
  <si>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</si>
  <si>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</si>
  <si>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</si>
  <si>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</si>
  <si>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</si>
  <si>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</si>
  <si>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</si>
  <si>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</si>
  <si>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</si>
  <si>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</si>
  <si>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</si>
  <si>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</si>
  <si>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</si>
  <si>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</si>
  <si>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</si>
  <si>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</si>
  <si>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</si>
  <si>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</si>
  <si>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</si>
  <si>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</si>
  <si>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</si>
  <si>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</si>
  <si>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</si>
  <si>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</si>
  <si>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</si>
  <si>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</si>
  <si>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</si>
  <si>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</si>
  <si>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</si>
  <si>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</si>
  <si>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</si>
  <si>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</si>
  <si>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</si>
  <si>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</si>
  <si>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</si>
  <si>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</si>
  <si>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</si>
  <si>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</si>
  <si>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</si>
  <si>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</si>
  <si>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</si>
  <si>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</si>
  <si>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</si>
  <si>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</si>
  <si>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</si>
  <si>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</si>
  <si>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</si>
  <si>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</si>
  <si>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</si>
  <si>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</si>
  <si>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</si>
  <si>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</si>
  <si>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</si>
  <si>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</si>
  <si>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</si>
  <si>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</si>
  <si>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</si>
  <si>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</si>
  <si>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</si>
  <si>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</si>
  <si>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</si>
  <si>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</si>
  <si>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</si>
  <si>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</si>
  <si>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</si>
  <si>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</si>
  <si>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</si>
  <si>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</si>
  <si>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</si>
  <si>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</si>
  <si>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</si>
  <si>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</si>
  <si>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</si>
  <si>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</si>
  <si>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</si>
  <si>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</si>
  <si>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</si>
  <si>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</si>
  <si>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</si>
  <si>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</si>
  <si>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</si>
  <si>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</si>
  <si>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</si>
  <si>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</si>
  <si>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</si>
  <si>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</si>
  <si>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</si>
  <si>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</si>
  <si>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</si>
  <si>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</si>
  <si>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</si>
  <si>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</si>
  <si>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</si>
  <si>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</si>
  <si>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</si>
  <si>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</si>
  <si>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</si>
  <si>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</si>
  <si>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</si>
  <si>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</si>
  <si>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</si>
  <si>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</si>
  <si>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</si>
  <si>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</si>
  <si>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</si>
  <si>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</si>
  <si>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</si>
  <si>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</si>
  <si>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</si>
  <si>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</si>
  <si>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</si>
  <si>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</si>
  <si>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</si>
  <si>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</si>
  <si>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</si>
  <si>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</si>
  <si>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</si>
  <si>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</si>
  <si>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</si>
  <si>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</si>
  <si>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</si>
  <si>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</si>
  <si>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</si>
  <si>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</si>
  <si>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</si>
  <si>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</si>
  <si>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</si>
  <si>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</si>
  <si>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</si>
  <si>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</si>
  <si>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</si>
  <si>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</si>
  <si>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</si>
  <si>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</si>
  <si>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</si>
  <si>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</si>
  <si>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</si>
  <si>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</si>
  <si>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</si>
  <si>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</si>
  <si>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</si>
  <si>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</si>
  <si>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</si>
  <si>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</si>
  <si>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</si>
  <si>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</si>
  <si>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</si>
  <si>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</si>
  <si>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</si>
  <si>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</si>
  <si>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</si>
  <si>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</si>
  <si>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</si>
  <si>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</si>
  <si>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</si>
  <si>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</si>
  <si>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</si>
  <si>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</si>
  <si>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</si>
  <si>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</si>
  <si>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</si>
  <si>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</si>
  <si>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</si>
  <si>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</si>
  <si>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</si>
  <si>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</si>
  <si>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</si>
  <si>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</si>
  <si>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</si>
  <si>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</si>
  <si>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</si>
  <si>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</si>
  <si>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</si>
  <si>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</si>
  <si>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</si>
  <si>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</si>
  <si>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</si>
  <si>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</si>
  <si>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</si>
  <si>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</si>
  <si>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</si>
  <si>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</si>
  <si>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</si>
  <si>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</si>
  <si>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</si>
  <si>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</si>
  <si>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</si>
  <si>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</si>
  <si>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</si>
  <si>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</si>
  <si>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</si>
  <si>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</si>
  <si>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</si>
  <si>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</si>
  <si>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</si>
  <si>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</si>
  <si>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</si>
  <si>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</si>
  <si>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</si>
  <si>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</si>
  <si>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</si>
  <si>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</si>
  <si>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</si>
  <si>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</si>
  <si>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</si>
  <si>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</si>
  <si>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</si>
  <si>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</si>
  <si>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</si>
  <si>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</si>
  <si>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</si>
  <si>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</si>
  <si>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</si>
  <si>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</si>
  <si>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</si>
  <si>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</si>
  <si>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</si>
  <si>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</si>
  <si>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</si>
  <si>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</si>
  <si>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</si>
  <si>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</si>
  <si>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</si>
  <si>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</si>
  <si>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</si>
  <si>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</si>
  <si>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</si>
  <si>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</si>
  <si>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</si>
  <si>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</si>
  <si>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</si>
  <si>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</si>
  <si>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</si>
  <si>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</si>
  <si>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</si>
  <si>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</si>
  <si>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</si>
  <si>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</si>
  <si>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</si>
  <si>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</si>
  <si>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</si>
  <si>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</si>
  <si>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</si>
  <si>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</si>
  <si>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</si>
  <si>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</si>
  <si>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</si>
  <si>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</si>
  <si>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</si>
  <si>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</si>
  <si>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</si>
  <si>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</si>
  <si>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</si>
  <si>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</si>
  <si>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</si>
  <si>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</si>
  <si>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</si>
  <si>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</si>
  <si>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</si>
  <si>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</si>
  <si>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</si>
  <si>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</si>
  <si>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</si>
  <si>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</si>
  <si>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</si>
  <si>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</si>
  <si>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</si>
  <si>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</si>
  <si>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</si>
  <si>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</si>
  <si>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</si>
  <si>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</si>
  <si>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</si>
  <si>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</si>
  <si>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</si>
  <si>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</si>
  <si>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</si>
  <si>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</si>
  <si>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</si>
  <si>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</si>
  <si>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</si>
  <si>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</si>
  <si>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</si>
  <si>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</si>
  <si>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</si>
  <si>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</si>
  <si>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</si>
  <si>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</si>
  <si>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</si>
  <si>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</si>
  <si>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</si>
  <si>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</si>
  <si>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</si>
  <si>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</si>
  <si>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</si>
  <si>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</si>
  <si>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</si>
  <si>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</si>
  <si>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</si>
  <si>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</si>
  <si>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</si>
  <si>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</si>
  <si>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</si>
  <si>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</si>
  <si>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</si>
  <si>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</si>
  <si>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</si>
  <si>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</si>
  <si>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</si>
  <si>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</si>
  <si>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</si>
  <si>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</si>
  <si>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</si>
  <si>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</si>
  <si>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</si>
  <si>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</si>
  <si>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</si>
  <si>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</si>
  <si>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</si>
  <si>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</si>
  <si>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</si>
  <si>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</si>
  <si>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</si>
  <si>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</si>
  <si>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</si>
  <si>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</si>
  <si>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</si>
  <si>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</si>
  <si>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</si>
  <si>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</si>
  <si>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</si>
  <si>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</si>
  <si>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</si>
  <si>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</si>
  <si>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</si>
  <si>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</si>
  <si>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</si>
  <si>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</si>
  <si>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</si>
  <si>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</si>
  <si>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</si>
  <si>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</si>
  <si>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</si>
  <si>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</si>
  <si>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</si>
  <si>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</si>
  <si>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</si>
  <si>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</si>
  <si>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</si>
  <si>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</si>
  <si>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</si>
  <si>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</si>
  <si>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</si>
  <si>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</si>
  <si>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</si>
  <si>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</si>
  <si>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</si>
  <si>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</si>
  <si>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</si>
  <si>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</si>
  <si>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</si>
  <si>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</si>
  <si>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</si>
  <si>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</si>
  <si>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</si>
  <si>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</si>
  <si>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</si>
  <si>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</si>
  <si>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</si>
  <si>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</si>
  <si>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</si>
  <si>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</si>
  <si>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</si>
  <si>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</si>
  <si>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</si>
  <si>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</si>
  <si>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</si>
  <si>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</si>
  <si>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</si>
  <si>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</si>
  <si>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</si>
  <si>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</si>
  <si>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</si>
  <si>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</si>
  <si>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</si>
  <si>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</si>
  <si>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</si>
  <si>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</si>
  <si>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</si>
  <si>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</si>
  <si>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</si>
  <si>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</si>
  <si>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</si>
  <si>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</si>
  <si>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</si>
  <si>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</si>
  <si>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</si>
  <si>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</si>
  <si>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</si>
  <si>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</si>
  <si>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</si>
  <si>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</si>
  <si>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</si>
  <si>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</si>
  <si>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</si>
  <si>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</si>
  <si>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</si>
  <si>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</si>
  <si>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</si>
  <si>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</si>
  <si>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</si>
  <si>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</si>
  <si>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</si>
  <si>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</si>
  <si>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</si>
  <si>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</si>
  <si>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</si>
  <si>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</si>
  <si>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</si>
  <si>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</si>
  <si>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</si>
  <si>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</si>
  <si>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</si>
  <si>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</si>
  <si>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</si>
  <si>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</si>
  <si>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</si>
  <si>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</si>
  <si>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</si>
  <si>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</si>
  <si>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</si>
  <si>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</si>
  <si>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</si>
  <si>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</si>
  <si>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</si>
  <si>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</si>
  <si>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</si>
  <si>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</si>
  <si>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</si>
  <si>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</si>
  <si>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</si>
  <si>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</si>
  <si>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</si>
  <si>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</si>
  <si>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</si>
  <si>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</si>
  <si>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</si>
  <si>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</si>
  <si>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</si>
  <si>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</si>
  <si>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</si>
  <si>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</si>
  <si>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</si>
  <si>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</si>
  <si>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</si>
  <si>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</si>
  <si>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</si>
  <si>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</si>
  <si>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</si>
  <si>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</si>
  <si>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</si>
  <si>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</si>
  <si>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</si>
  <si>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</si>
  <si>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</si>
  <si>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</si>
  <si>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</si>
  <si>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</si>
  <si>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</si>
  <si>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</si>
  <si>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</si>
  <si>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</si>
  <si>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</si>
  <si>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</si>
  <si>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</si>
  <si>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</si>
  <si>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</si>
  <si>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</si>
  <si>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</si>
  <si>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</si>
  <si>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</si>
  <si>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</si>
  <si>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</si>
  <si>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</si>
  <si>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</si>
  <si>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</si>
  <si>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</si>
  <si>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</si>
  <si>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</si>
  <si>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</si>
  <si>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</si>
  <si>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</si>
  <si>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</si>
  <si>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</si>
  <si>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</si>
  <si>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</si>
  <si>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</si>
  <si>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</si>
  <si>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</si>
  <si>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</si>
  <si>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</si>
  <si>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</si>
  <si>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</si>
  <si>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</si>
  <si>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</si>
  <si>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</si>
  <si>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</si>
  <si>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</si>
  <si>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</si>
  <si>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</si>
  <si>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</si>
  <si>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</si>
  <si>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</si>
  <si>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</si>
  <si>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</si>
  <si>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</si>
  <si>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</si>
  <si>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</si>
  <si>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</si>
  <si>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</si>
  <si>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</si>
  <si>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</si>
  <si>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</si>
  <si>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</si>
  <si>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</si>
  <si>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</si>
  <si>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</si>
  <si>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</si>
  <si>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</si>
  <si>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</si>
  <si>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</si>
  <si>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</si>
  <si>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</si>
  <si>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</si>
  <si>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</si>
  <si>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</si>
  <si>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</si>
  <si>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</si>
  <si>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</si>
  <si>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</si>
  <si>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</si>
  <si>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</si>
  <si>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</si>
  <si>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</si>
  <si>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</si>
  <si>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</si>
  <si>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</si>
  <si>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</si>
  <si>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</si>
  <si>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</si>
  <si>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</si>
  <si>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</si>
  <si>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</si>
  <si>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</si>
  <si>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</si>
  <si>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</si>
  <si>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</si>
  <si>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</si>
  <si>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</si>
  <si>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</si>
  <si>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</si>
  <si>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</si>
  <si>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</si>
  <si>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</si>
  <si>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</si>
  <si>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</si>
  <si>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</si>
  <si>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</si>
  <si>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</si>
  <si>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</si>
  <si>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</si>
  <si>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</si>
  <si>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</si>
  <si>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</si>
  <si>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</si>
  <si>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</si>
  <si>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</si>
  <si>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</si>
  <si>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</si>
  <si>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</si>
  <si>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</si>
  <si>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</si>
  <si>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</si>
  <si>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</si>
  <si>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</si>
  <si>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</si>
  <si>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</si>
  <si>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</si>
  <si>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</si>
  <si>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</si>
  <si>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</si>
  <si>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</si>
  <si>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</si>
  <si>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</si>
  <si>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</si>
  <si>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</si>
  <si>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</si>
  <si>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</si>
  <si>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</si>
  <si>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</si>
  <si>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</si>
  <si>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</si>
  <si>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</si>
  <si>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</si>
  <si>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</si>
  <si>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</si>
  <si>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</si>
  <si>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</si>
  <si>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</si>
  <si>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</si>
  <si>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</si>
  <si>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</si>
  <si>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</si>
  <si>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</si>
  <si>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</si>
  <si>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</si>
  <si>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</si>
  <si>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</si>
  <si>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</si>
  <si>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</si>
  <si>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</si>
  <si>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</si>
  <si>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</si>
  <si>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</si>
  <si>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</si>
  <si>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</si>
  <si>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</si>
  <si>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</si>
  <si>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</si>
  <si>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</si>
  <si>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</si>
  <si>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</si>
  <si>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</si>
  <si>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</si>
  <si>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</si>
  <si>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</si>
  <si>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</si>
  <si>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</si>
  <si>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</si>
  <si>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</si>
  <si>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</si>
  <si>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</si>
  <si>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</si>
  <si>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</si>
  <si>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</si>
  <si>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</si>
  <si>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</si>
  <si>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</si>
  <si>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</si>
  <si>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</si>
  <si>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</si>
  <si>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</si>
  <si>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</si>
  <si>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</si>
  <si>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</si>
  <si>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</si>
  <si>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</si>
  <si>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</si>
  <si>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</si>
  <si>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</si>
  <si>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</si>
  <si>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</si>
  <si>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</si>
  <si>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</si>
  <si>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</si>
  <si>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</si>
  <si>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</si>
  <si>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</si>
  <si>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</si>
  <si>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</si>
  <si>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</si>
  <si>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</si>
  <si>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</si>
  <si>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</si>
  <si>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</si>
  <si>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</si>
  <si>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</si>
  <si>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</si>
  <si>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</si>
  <si>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</si>
  <si>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</si>
  <si>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</si>
  <si>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</si>
  <si>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</si>
  <si>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</si>
  <si>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</si>
  <si>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</si>
  <si>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</si>
  <si>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</si>
  <si>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</si>
  <si>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</si>
  <si>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</si>
  <si>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</si>
  <si>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</si>
  <si>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</si>
  <si>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</si>
  <si>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</si>
  <si>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</si>
  <si>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</si>
  <si>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</si>
  <si>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</si>
  <si>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</si>
  <si>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</si>
  <si>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</si>
  <si>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</si>
  <si>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</si>
  <si>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</si>
  <si>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</si>
  <si>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</si>
  <si>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</si>
  <si>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</si>
  <si>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</si>
  <si>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</si>
  <si>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</si>
  <si>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</si>
  <si>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</si>
  <si>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</si>
  <si>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</si>
  <si>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</si>
  <si>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</si>
  <si>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</si>
  <si>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</si>
  <si>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</si>
  <si>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</si>
  <si>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</si>
  <si>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</si>
  <si>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</si>
  <si>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</si>
  <si>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</si>
  <si>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</si>
  <si>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</si>
  <si>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</si>
  <si>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</si>
  <si>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</si>
  <si>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</si>
  <si>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</si>
  <si>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</si>
  <si>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</si>
  <si>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</si>
  <si>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</si>
  <si>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</si>
  <si>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</si>
  <si>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</si>
  <si>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</si>
  <si>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</si>
  <si>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</si>
  <si>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</si>
  <si>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</si>
  <si>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</si>
  <si>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</si>
  <si>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</si>
  <si>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</si>
  <si>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</si>
  <si>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</si>
  <si>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</si>
  <si>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</si>
  <si>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</si>
  <si>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</si>
  <si>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</si>
  <si>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</si>
  <si>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</si>
  <si>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</si>
  <si>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</si>
  <si>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</si>
  <si>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</si>
  <si>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</si>
  <si>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</si>
  <si>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</si>
  <si>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</si>
  <si>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</si>
  <si>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</si>
  <si>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</si>
  <si>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</si>
  <si>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</si>
  <si>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</si>
  <si>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</si>
  <si>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</si>
  <si>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</si>
  <si>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</si>
  <si>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</si>
  <si>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</si>
  <si>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</si>
  <si>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</si>
  <si>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</si>
  <si>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</si>
  <si>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</si>
  <si>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</si>
  <si>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</si>
  <si>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</si>
  <si>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</si>
  <si>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</si>
  <si>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</si>
  <si>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</si>
  <si>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</si>
  <si>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</si>
  <si>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</si>
  <si>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</si>
  <si>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</si>
  <si>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</si>
  <si>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</si>
  <si>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</si>
  <si>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</si>
  <si>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</si>
  <si>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</si>
  <si>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</si>
  <si>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</si>
  <si>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</si>
  <si>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</si>
  <si>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</si>
  <si>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</si>
  <si>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</si>
  <si>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</si>
  <si>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</si>
  <si>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</si>
  <si>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</si>
  <si>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</si>
  <si>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</si>
  <si>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</si>
  <si>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</si>
  <si>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</si>
  <si>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</si>
  <si>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</si>
  <si>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</si>
  <si>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</si>
  <si>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</si>
  <si>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</si>
  <si>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</si>
  <si>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</si>
  <si>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</si>
  <si>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</si>
  <si>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</si>
  <si>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</si>
  <si>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</si>
  <si>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</si>
  <si>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</si>
  <si>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</si>
  <si>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</si>
  <si>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</si>
  <si>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</si>
  <si>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</si>
  <si>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</si>
  <si>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</si>
  <si>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</si>
  <si>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</si>
  <si>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</si>
  <si>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</si>
  <si>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</si>
  <si>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</si>
  <si>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</si>
  <si>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</si>
  <si>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</si>
  <si>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</si>
  <si>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</si>
  <si>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</si>
  <si>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</si>
  <si>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</si>
  <si>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</si>
  <si>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</si>
  <si>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</si>
  <si>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</si>
  <si>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</si>
  <si>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</si>
  <si>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</si>
  <si>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</si>
  <si>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</si>
  <si>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</si>
  <si>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</si>
  <si>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</si>
  <si>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</si>
  <si>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</si>
  <si>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</si>
  <si>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</si>
  <si>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</si>
  <si>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</si>
  <si>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</si>
  <si>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</si>
  <si>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</si>
  <si>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</si>
  <si>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</si>
  <si>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</si>
  <si>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</si>
  <si>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</si>
  <si>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</si>
  <si>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</si>
  <si>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</si>
  <si>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</si>
  <si>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</si>
  <si>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</si>
  <si>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</si>
  <si>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</si>
  <si>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</si>
  <si>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</si>
  <si>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</si>
  <si>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</si>
  <si>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</si>
  <si>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</si>
  <si>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</si>
  <si>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</si>
  <si>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</si>
  <si>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</si>
  <si>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</si>
  <si>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</si>
  <si>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</si>
  <si>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</si>
  <si>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</si>
  <si>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</si>
  <si>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</si>
  <si>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</si>
  <si>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</si>
  <si>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</si>
  <si>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</si>
  <si>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</si>
  <si>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</si>
  <si>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</si>
  <si>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</si>
  <si>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</si>
  <si>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</si>
  <si>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</si>
  <si>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</si>
  <si>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</si>
  <si>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</si>
  <si>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</si>
  <si>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</si>
  <si>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</si>
  <si>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</si>
  <si>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</si>
  <si>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</si>
  <si>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</si>
  <si>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</si>
  <si>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</si>
  <si>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</si>
  <si>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</si>
  <si>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</si>
  <si>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</si>
  <si>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</si>
  <si>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</si>
  <si>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</si>
  <si>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</si>
  <si>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</si>
  <si>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</si>
  <si>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</si>
  <si>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</si>
  <si>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</si>
  <si>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</si>
  <si>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</si>
  <si>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</si>
  <si>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</si>
  <si>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</si>
  <si>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</si>
  <si>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</si>
  <si>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</si>
  <si>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</si>
  <si>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</si>
  <si>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</si>
  <si>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</si>
  <si>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</si>
  <si>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</si>
  <si>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</si>
  <si>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</si>
  <si>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</si>
  <si>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</si>
  <si>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</si>
  <si>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</si>
  <si>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</si>
  <si>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</si>
  <si>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</si>
  <si>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</si>
  <si>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</si>
  <si>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</si>
  <si>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</si>
  <si>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</si>
  <si>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</si>
  <si>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</si>
  <si>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</si>
  <si>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</si>
  <si>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</si>
  <si>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</si>
  <si>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</si>
  <si>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</si>
  <si>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</si>
  <si>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</si>
  <si>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</si>
  <si>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</si>
  <si>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</si>
  <si>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</si>
  <si>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</si>
  <si>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</si>
  <si>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</si>
  <si>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</si>
  <si>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</si>
  <si>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</si>
  <si>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</si>
  <si>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</si>
  <si>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</si>
  <si>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</si>
  <si>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</si>
  <si>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</si>
  <si>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</si>
  <si>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</si>
  <si>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</si>
  <si>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</si>
  <si>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</si>
  <si>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</si>
  <si>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</si>
  <si>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</si>
  <si>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</si>
  <si>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</si>
  <si>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</si>
  <si>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</si>
  <si>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</si>
  <si>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</si>
  <si>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</si>
  <si>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</si>
  <si>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</si>
  <si>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</si>
  <si>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</si>
  <si>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</si>
  <si>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</si>
  <si>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</si>
  <si>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</si>
  <si>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</si>
  <si>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</si>
  <si>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</si>
  <si>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</si>
  <si>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</si>
  <si>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</si>
  <si>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</si>
  <si>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</si>
  <si>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</si>
  <si>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</si>
  <si>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</si>
  <si>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</si>
  <si>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</si>
  <si>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</si>
  <si>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</si>
  <si>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</si>
  <si>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</si>
  <si>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</si>
  <si>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</si>
  <si>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</si>
  <si>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</si>
  <si>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</si>
  <si>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</si>
  <si>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</si>
  <si>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</si>
  <si>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</si>
  <si>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</si>
  <si>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</si>
  <si>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</si>
  <si>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</si>
  <si>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</si>
  <si>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</si>
  <si>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</si>
  <si>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</si>
  <si>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</si>
  <si>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</si>
  <si>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</si>
  <si>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</si>
  <si>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</si>
  <si>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</si>
  <si>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</si>
  <si>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</si>
  <si>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</si>
  <si>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</si>
  <si>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</si>
  <si>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</si>
  <si>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</si>
  <si>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</si>
  <si>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</si>
  <si>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</si>
  <si>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</si>
  <si>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</si>
  <si>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</si>
  <si>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</si>
  <si>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</si>
  <si>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</si>
  <si>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</si>
  <si>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</si>
  <si>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</si>
  <si>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</si>
  <si>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</si>
  <si>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</si>
  <si>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</si>
  <si>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</si>
  <si>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</si>
  <si>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</si>
  <si>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</si>
  <si>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</si>
  <si>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</si>
  <si>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</si>
  <si>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</si>
  <si>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</si>
  <si>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</si>
  <si>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</si>
  <si>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</si>
  <si>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</si>
  <si>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</si>
  <si>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</si>
  <si>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</si>
  <si>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</si>
  <si>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</si>
  <si>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</si>
  <si>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</si>
  <si>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</si>
  <si>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</si>
  <si>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</si>
  <si>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</si>
  <si>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</si>
  <si>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</si>
  <si>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</si>
  <si>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</si>
  <si>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</si>
  <si>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</si>
  <si>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</si>
  <si>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</si>
  <si>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</si>
  <si>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</si>
  <si>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</si>
  <si>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</si>
  <si>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</si>
  <si>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</si>
  <si>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</si>
  <si>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</si>
  <si>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</si>
  <si>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</si>
  <si>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</si>
  <si>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</si>
  <si>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</si>
  <si>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</si>
  <si>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</si>
  <si>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</si>
  <si>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</si>
  <si>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</si>
  <si>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</si>
  <si>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</si>
  <si>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</si>
  <si>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</si>
  <si>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</si>
  <si>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</si>
  <si>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</si>
  <si>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</si>
  <si>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</si>
  <si>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</si>
  <si>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</si>
  <si>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</si>
  <si>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</si>
  <si>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</si>
  <si>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</si>
  <si>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</si>
  <si>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</si>
  <si>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</si>
  <si>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</si>
  <si>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</si>
  <si>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</si>
  <si>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</si>
  <si>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</si>
  <si>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</si>
  <si>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</si>
  <si>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</si>
  <si>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</si>
  <si>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</si>
  <si>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</si>
  <si>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</si>
  <si>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</si>
  <si>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</si>
  <si>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</si>
  <si>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</si>
  <si>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</si>
  <si>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</si>
  <si>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</si>
  <si>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</si>
  <si>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</si>
  <si>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</si>
  <si>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</si>
  <si>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</si>
  <si>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</si>
  <si>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</si>
  <si>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</si>
  <si>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</si>
  <si>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</si>
  <si>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</si>
  <si>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</si>
  <si>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</si>
  <si>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</si>
  <si>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</si>
  <si>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</si>
  <si>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</si>
  <si>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</si>
  <si>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</si>
  <si>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</si>
  <si>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</si>
  <si>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</si>
  <si>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</si>
  <si>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</si>
  <si>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</si>
  <si>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</si>
  <si>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</si>
  <si>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</si>
  <si>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</si>
  <si>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</si>
  <si>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</si>
  <si>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</si>
  <si>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</si>
  <si>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</si>
  <si>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</si>
  <si>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</si>
  <si>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</si>
  <si>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</si>
  <si>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</si>
  <si>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</si>
  <si>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</si>
  <si>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</si>
  <si>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</si>
  <si>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</si>
  <si>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</si>
  <si>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</si>
  <si>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</si>
  <si>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</si>
  <si>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</si>
  <si>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</si>
  <si>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</si>
  <si>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</si>
  <si>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</si>
  <si>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</si>
  <si>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</si>
  <si>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</si>
  <si>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</si>
  <si>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</si>
  <si>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</si>
  <si>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</si>
  <si>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</si>
  <si>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</si>
  <si>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</si>
  <si>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</si>
  <si>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</si>
  <si>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</si>
  <si>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</si>
  <si>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</si>
  <si>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</si>
  <si>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</si>
  <si>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</si>
  <si>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</si>
  <si>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</si>
  <si>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</si>
  <si>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</si>
  <si>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</si>
  <si>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</si>
  <si>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</si>
  <si>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</si>
  <si>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</si>
  <si>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</si>
  <si>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</si>
  <si>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</si>
  <si>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</si>
  <si>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</si>
  <si>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</si>
  <si>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</si>
  <si>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</si>
  <si>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</si>
  <si>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</si>
  <si>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</si>
  <si>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</si>
  <si>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</si>
  <si>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</si>
  <si>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</si>
  <si>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</si>
  <si>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</si>
  <si>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</si>
  <si>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</si>
  <si>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</si>
  <si>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</si>
  <si>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</si>
  <si>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</si>
  <si>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</si>
  <si>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</si>
  <si>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</si>
  <si>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</si>
  <si>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</si>
  <si>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</si>
  <si>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</si>
  <si>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</si>
  <si>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</si>
  <si>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</si>
  <si>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</si>
  <si>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</si>
  <si>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</si>
  <si>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</si>
  <si>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</si>
  <si>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</si>
  <si>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</si>
  <si>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</si>
  <si>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</si>
  <si>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</si>
  <si>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</si>
  <si>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</si>
  <si>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</si>
  <si>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</si>
  <si>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</si>
  <si>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</si>
  <si>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</si>
  <si>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</si>
  <si>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</si>
  <si>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</si>
  <si>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</si>
  <si>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</si>
  <si>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</si>
  <si>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</si>
  <si>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</si>
  <si>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</si>
  <si>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</si>
  <si>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</si>
  <si>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</si>
  <si>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</si>
  <si>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</si>
  <si>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</si>
  <si>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</si>
  <si>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</si>
  <si>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</si>
  <si>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</si>
  <si>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</si>
  <si>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</si>
  <si>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</si>
  <si>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</si>
  <si>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</si>
  <si>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</si>
  <si>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</si>
  <si>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</si>
  <si>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</si>
  <si>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</si>
  <si>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</si>
  <si>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</si>
  <si>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</si>
  <si>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</si>
  <si>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</si>
  <si>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</si>
  <si>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</si>
  <si>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</si>
  <si>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</si>
  <si>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</si>
  <si>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</si>
  <si>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</si>
  <si>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</si>
  <si>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</si>
  <si>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</si>
  <si>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</si>
  <si>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</si>
  <si>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</si>
  <si>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</si>
  <si>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</si>
  <si>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</si>
  <si>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</si>
  <si>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</si>
  <si>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</si>
  <si>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</si>
  <si>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</si>
  <si>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</si>
  <si>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</si>
  <si>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</si>
  <si>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</si>
  <si>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</si>
  <si>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</si>
  <si>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</si>
  <si>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</si>
  <si>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</si>
  <si>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</si>
  <si>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</si>
  <si>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</si>
  <si>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</si>
  <si>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</si>
  <si>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</si>
  <si>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</si>
  <si>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</si>
  <si>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</si>
  <si>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</si>
  <si>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</si>
  <si>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</si>
  <si>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</si>
  <si>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</si>
  <si>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</si>
  <si>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</si>
  <si>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</si>
  <si>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</si>
  <si>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</si>
  <si>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</si>
  <si>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</si>
  <si>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</si>
  <si>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</si>
  <si>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</si>
  <si>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</si>
  <si>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</si>
  <si>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</si>
  <si>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</si>
  <si>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</si>
  <si>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</si>
  <si>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</si>
  <si>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</si>
  <si>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</si>
  <si>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</si>
  <si>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</si>
  <si>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</si>
  <si>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</si>
  <si>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</si>
  <si>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</si>
  <si>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</si>
  <si>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</si>
  <si>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</si>
  <si>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</si>
  <si>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</si>
  <si>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</si>
  <si>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</si>
  <si>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</si>
  <si>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</si>
  <si>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</si>
  <si>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</si>
  <si>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</si>
  <si>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</si>
  <si>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</si>
  <si>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</si>
  <si>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</si>
  <si>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</si>
  <si>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</si>
  <si>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</si>
  <si>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</si>
  <si>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</si>
  <si>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</si>
  <si>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</si>
  <si>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</si>
  <si>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</si>
  <si>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</si>
  <si>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</si>
  <si>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</si>
  <si>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</si>
  <si>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</si>
  <si>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</si>
  <si>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</si>
  <si>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</si>
  <si>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</si>
  <si>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</si>
  <si>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</si>
  <si>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</si>
  <si>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</si>
  <si>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</si>
  <si>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</si>
  <si>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</si>
  <si>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</si>
  <si>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</si>
  <si>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</si>
  <si>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</si>
  <si>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</si>
  <si>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</si>
  <si>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</si>
  <si>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</si>
  <si>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</si>
  <si>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</si>
  <si>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</si>
  <si>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</si>
  <si>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</si>
  <si>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</si>
  <si>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</si>
  <si>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</si>
  <si>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</si>
  <si>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</si>
  <si>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</si>
  <si>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</si>
  <si>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</si>
  <si>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</si>
  <si>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</si>
  <si>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</si>
  <si>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</si>
  <si>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</si>
  <si>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</si>
  <si>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</si>
  <si>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</si>
  <si>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</si>
  <si>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</si>
  <si>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</si>
  <si>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</si>
  <si>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</si>
  <si>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</si>
  <si>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</si>
  <si>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</si>
  <si>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</si>
  <si>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</si>
  <si>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</si>
  <si>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</si>
  <si>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</si>
  <si>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</si>
  <si>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</si>
  <si>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</si>
  <si>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</si>
  <si>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</si>
  <si>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</si>
  <si>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</si>
  <si>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</si>
  <si>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</si>
  <si>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</si>
  <si>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</si>
  <si>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</si>
  <si>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</si>
  <si>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</si>
  <si>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</si>
  <si>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</si>
  <si>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</si>
  <si>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</si>
  <si>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</si>
  <si>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</si>
  <si>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</si>
  <si>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</si>
  <si>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</si>
  <si>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</si>
  <si>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</si>
  <si>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</si>
  <si>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</si>
  <si>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</si>
  <si>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</si>
  <si>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</si>
  <si>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</si>
  <si>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</si>
  <si>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</si>
  <si>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</si>
  <si>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</si>
  <si>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</si>
  <si>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</si>
  <si>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</si>
  <si>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</si>
  <si>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</si>
  <si>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</si>
  <si>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</si>
  <si>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</si>
  <si>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</si>
  <si>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</si>
  <si>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</si>
  <si>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</si>
  <si>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</si>
  <si>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</si>
  <si>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</si>
  <si>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</si>
  <si>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</si>
  <si>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</si>
  <si>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</si>
  <si>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</si>
  <si>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</si>
  <si>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</si>
  <si>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</si>
  <si>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</si>
  <si>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</si>
  <si>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</si>
  <si>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</si>
  <si>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</si>
  <si>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</si>
  <si>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</si>
  <si>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</si>
  <si>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</si>
  <si>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</si>
  <si>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</si>
  <si>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</si>
  <si>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</si>
  <si>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</si>
  <si>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</si>
  <si>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</si>
  <si>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</si>
  <si>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</si>
  <si>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</si>
  <si>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</si>
  <si>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jed2145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</si>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</sst>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1" totalsRowShown="0" headerRowDxfId="31" dataDxfId="30" headerRowBorderDxfId="28" tableBorderDxfId="29">
  <autoFilter ref="A1:L2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308.73944259259588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45971.687868518522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45971.687868518522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45971.687868518522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45971.687868518522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45971.687868518522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45971.687868518522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45971.687868518522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45971.687868518522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45971.687868518522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45971.687868518522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45971.687868518522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45971.687868518522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45971.687868518522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45971.687868518522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45971.687868518522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45971.687868518522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45971.687868518522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45971.687868518522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45971.687868518522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45971.687868518522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45971.687868518522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45971.687868518522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45971.687868518522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45971.687868518522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45971.687868518522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45971.687868518522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45971.687868518522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45971.687868518522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45971.687868518522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45971.687868518522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45971.687868518522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45971.687868518522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45971.687868518522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45971.687868518522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45971.687868518522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45971.687868518522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45971.687868518522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45971.687868518522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45971.687868518522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45971.687868518522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45971.687868518522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45971.687868518522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45971.687868518522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45971.687868518522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45971.687868518522</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45971.687868518522</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9133ACD9-96BE-42E4-9603-9F1D10EE73A2}"/>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tabSelected="1"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146.68803055556054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25" ca="1" si="1">IFERROR(NOW()-F4,"-")</f>
        <v>45971.687868518522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61"/>
      <c r="E5" s="103"/>
      <c r="F5" s="104"/>
      <c r="G5" s="105">
        <f t="shared" ca="1" si="1"/>
        <v>45971.687868518522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45971.687868518522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45971.687868518522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45971.687868518522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45971.687868518522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45971.687868518522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45971.687868518522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45971.687868518522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45971.687868518522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45971.687868518522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45971.687868518522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45971.687868518522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45971.687868518522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45971.687868518522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45971.687868518522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45971.687868518522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45971.687868518522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45971.687868518522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45971.687868518522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45971.687868518522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45971.687868518522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45971.687868518522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45971.687868518522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45971.687868518522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45971.687868518522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45971.687868518522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45971.687868518522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45971.687868518522</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45971.687868518522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45971.687868518522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45971.687868518522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45971.687868518522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45971.687868518522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45971.687868518522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45971.687868518522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45971.687868518522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45971.687868518522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45971.687868518522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45971.687868518522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45971.687868518522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45971.687868518522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45971.687868518522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45971.687868518522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45971.687868518522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45971.687868518522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45971.687868518522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45971.687868518522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45971.687868518522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45971.687868518522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45971.687868518522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45971.687868518522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45971.687868518522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45971.687868518522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45971.687868518522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45971.687868518522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45971.687868518522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45971.687868518522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45971.687868518522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45971.687868518522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45971.687868518522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45971.687868518522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45971.687868518522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45971.687868518522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45971.687868518522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45971.687868518522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45971.687868518522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45971.687868518522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45971.687868518522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45971.687868518522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45971.687868518522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45971.687868518522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45971.687868518522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45971.687868518522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45971.687868518522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45971.687868518522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45971.687868518522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45971.687868518522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45971.687868518522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45971.687868518522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45971.687868518522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45971.687868518522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45971.687868518522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45971.687868518522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45971.687868518522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45971.687868518522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45971.687868518522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45971.687868518522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45971.687868518522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45971.687868518522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45971.687868518522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45971.687868518522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45971.687868518522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45971.687868518522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45971.687868518522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45971.687868518522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45971.687868518522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45971.687868518522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45971.687868518522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45971.687868518522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45971.687868518522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45971.687868518522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45971.687868518522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45971.687868518522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45971.687868518522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45971.687868518522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45971.687868518522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45971.687868518522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45971.687868518522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45971.687868518522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45971.687868518522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45971.687868518522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45971.687868518522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45971.687868518522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45971.687868518522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45971.687868518522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45971.687868518522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45971.687868518522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45971.687868518522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45971.687868518522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45971.687868518522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45971.687868518522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45971.687868518522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45971.687868518522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45971.687868518522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45971.687868518522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45971.687868518522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45971.687868518522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45971.687868518522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45971.687868518522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45971.687868518522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45971.687868518522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45971.687868518522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45971.687868518522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45971.687868518522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45971.687868518522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45971.687868518522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45971.687868518522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45971.687868518522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45971.687868518522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45971.687868518522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45971.687868518522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45971.687868518522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45971.687868518522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45971.687868518522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45971.687868518522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45971.687868518522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45971.687868518522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45971.687868518522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45971.687868518522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45971.687868518522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45971.687868518522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45971.687868518522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45971.687868518522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45971.687868518522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45971.687868518522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45971.687868518522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45971.687868518522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45971.687868518522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45971.687868518522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45971.687868518522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45971.687868518522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45971.687868518522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45971.687868518522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45971.687868518522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45971.687868518522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45971.687868518522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45971.687868518522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45971.687868518522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45971.687868518522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45971.687868518522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45971.687868518522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45971.687868518522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45971.687868518522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45971.687868518522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45971.687868518522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45971.687868518522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45971.687868518522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45971.687868518522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45971.687868518522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45971.687868518522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45971.687868518522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45971.687868518522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45971.687868518522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45971.687868518522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45971.687868518522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45971.687868518522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45971.687868518522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45971.687868518522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45971.687868518522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45971.687868518522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45971.687868518522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45971.687868518522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45971.687868518522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45971.687868518522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45971.687868518522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45971.687868518522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45971.687868518522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45971.687868518522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45971.687868518522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45971.687868518522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45971.687868518522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45971.687868518522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45971.687868518522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45971.687868518522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45971.687868518522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45971.687868518522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45971.687868518522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45971.687868518522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45971.687868518522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45971.687868518522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45971.687868518522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45971.687868518522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45971.687868518522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45971.687868518522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45971.687868518522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45971.687868518522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45971.687868518522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45971.687868518522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45971.687868518522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45971.687868518522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45971.687868518522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45971.687868518522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45971.687868518522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45971.687868518522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45971.687868518522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45971.687868518522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45971.687868518522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45971.687868518522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45971.687868518522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45971.687868518522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45971.687868518522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45971.687868518522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45971.687868518522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45971.687868518522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45971.687868518522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45971.687868518522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45971.687868518522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45971.687868518522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45971.687868518522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45971.687868518522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45971.687868518522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45971.687868518522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45971.687868518522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45971.687868518522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45971.687868518522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45971.687868518522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45971.687868518522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45971.687868518522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45971.687868518522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45971.687868518522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45971.687868518522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45971.687868518522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45971.687868518522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45971.687868518522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45971.687868518522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45971.687868518522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45971.687868518522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45971.687868518522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45971.687868518522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45971.687868518522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45971.687868518522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45971.687868518522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45971.687868518522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45971.687868518522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45971.687868518522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45971.687868518522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45971.687868518522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45971.687868518522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45971.687868518522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45971.687868518522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45971.687868518522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45971.687868518522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45971.687868518522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45971.687868518522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45971.687868518522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45971.687868518522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45971.687868518522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45971.687868518522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45971.687868518522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45971.687868518522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45971.687868518522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45971.687868518522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45971.687868518522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45971.687868518522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45971.687868518522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45971.687868518522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45971.687868518522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45971.687868518522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45971.687868518522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45971.687868518522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45971.687868518522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45971.687868518522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45971.687868518522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45971.687868518522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45971.687868518522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45971.687868518522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45971.687868518522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45971.687868518522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45971.687868518522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45971.687868518522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45971.687868518522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45971.687868518522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45971.687868518522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45971.687868518522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45971.687868518522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45971.687868518522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45971.687868518522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45971.687868518522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45971.687868518522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45971.687868518522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45971.687868518522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45971.687868518522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45971.687868518522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45971.687868518522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45971.687868518522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45971.687868518522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45971.687868518522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45971.687868518522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45971.687868518522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45971.687868518522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45971.687868518522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45971.687868518522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45971.687868518522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45971.687868518522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45971.687868518522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45971.687868518522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45971.687868518522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45971.687868518522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45971.687868518522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45971.687868518522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45971.687868518522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45971.687868518522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45971.687868518522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45971.687868518522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45971.687868518522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45971.687868518522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45971.687868518522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45971.687868518522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45971.687868518522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45971.687868518522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45971.687868518522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45971.687868518522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45971.687868518522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45971.687868518522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45971.687868518522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45971.687868518522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45971.687868518522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45971.687868518522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45971.687868518522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45971.687868518522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45971.687868518522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45971.687868518522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45971.687868518522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45971.687868518522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45971.687868518522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45971.687868518522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45971.687868518522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45971.687868518522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45971.687868518522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45971.687868518522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45971.687868518522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45971.687868518522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45971.687868518522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45971.687868518522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45971.687868518522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45971.687868518522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45971.687868518522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45971.687868518522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45971.687868518522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45971.687868518522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45971.687868518522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45971.687868518522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45971.687868518522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45971.687868518522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45971.687868518522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45971.687868518522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45971.687868518522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45971.687868518522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45971.687868518522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45971.687868518522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45971.687868518522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45971.687868518522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45971.687868518522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45971.687868518522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45971.687868518522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45971.687868518522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45971.687868518522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45971.687868518522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45971.687868518522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45971.687868518522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45971.687868518522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45971.687868518522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45971.687868518522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45971.687868518522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45971.687868518522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45971.687868518522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45971.687868518522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45971.687868518522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45971.687868518522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45971.687868518522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45971.687868518522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45971.687868518522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45971.687868518522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45971.687868518522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45971.687868518522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45971.687868518522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45971.687868518522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45971.687868518522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45971.687868518522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45971.687868518522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45971.687868518522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45971.687868518522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45971.687868518522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45971.687868518522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45971.687868518522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45971.687868518522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45971.687868518522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45971.687868518522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45971.687868518522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45971.687868518522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45971.687868518522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45971.687868518522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45971.687868518522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45971.687868518522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45971.687868518522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45971.687868518522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45971.687868518522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45971.687868518522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45971.687868518522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45971.687868518522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45971.687868518522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45971.687868518522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45971.687868518522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45971.687868518522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45971.687868518522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45971.687868518522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45971.687868518522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45971.687868518522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45971.687868518522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45971.687868518522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45971.687868518522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45971.687868518522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45971.687868518522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45971.687868518522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45971.687868518522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45971.687868518522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45971.687868518522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45971.687868518522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45971.687868518522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45971.687868518522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45971.687868518522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45971.687868518522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45971.687868518522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45971.687868518522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45971.687868518522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45971.687868518522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45971.687868518522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45971.687868518522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45971.687868518522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45971.687868518522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45971.687868518522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45971.687868518522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45971.687868518522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45971.687868518522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45971.687868518522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45971.687868518522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45971.687868518522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45971.687868518522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45971.687868518522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45971.687868518522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45971.687868518522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45971.687868518522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45971.687868518522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45971.687868518522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45971.687868518522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45971.687868518522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45971.687868518522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45971.687868518522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45971.687868518522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45971.687868518522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45971.687868518522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45971.687868518522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45971.687868518522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45971.687868518522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45971.687868518522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45971.687868518522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45971.687868518522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45971.687868518522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45971.687868518522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45971.687868518522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45971.687868518522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45971.687868518522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45971.687868518522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45971.687868518522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45971.687868518522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45971.687868518522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45971.687868518522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45971.687868518522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45971.687868518522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45971.687868518522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45971.687868518522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45971.687868518522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45971.687868518522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45971.687868518522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45971.687868518522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45971.687868518522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45971.687868518522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45971.687868518522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45971.687868518522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45971.687868518522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45971.687868518522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45971.687868518522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45971.687868518522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45971.687868518522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45971.687868518522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45971.687868518522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45971.687868518522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45971.687868518522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45971.687868518522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45971.687868518522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45971.687868518522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45971.687868518522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45971.687868518522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45971.687868518522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45971.687868518522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45971.687868518522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45971.687868518522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45971.687868518522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45971.687868518522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45971.687868518522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45971.687868518522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45971.687868518522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45971.687868518522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45971.687868518522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45971.687868518522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45971.687868518522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45971.687868518522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45971.687868518522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45971.687868518522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45971.687868518522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45971.687868518522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45971.687868518522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45971.687868518522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45971.687868518522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45971.687868518522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45971.687868518522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45971.687868518522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45971.687868518522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45971.687868518522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45971.687868518522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45971.687868518522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45971.687868518522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45971.687868518522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45971.687868518522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45971.687868518522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45971.687868518522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45971.687868518522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45971.687868518522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45971.687868518522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45971.687868518522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45971.687868518522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45971.687868518522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45971.687868518522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45971.687868518522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45971.687868518522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45971.687868518522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45971.687868518522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45971.687868518522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45971.687868518522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45971.687868518522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45971.687868518522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45971.687868518522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45971.687868518522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45971.687868518522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45971.687868518522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45971.687868518522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45971.687868518522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45971.687868518522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45971.687868518522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45971.687868518522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45971.687868518522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45971.687868518522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45971.687868518522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45971.687868518522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45971.687868518522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45971.687868518522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45971.687868518522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45971.687868518522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45971.687868518522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45971.687868518522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45971.687868518522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45971.687868518522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45971.687868518522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45971.687868518522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45971.687868518522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45971.687868518522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45971.687868518522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45971.687868518522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45971.687868518522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45971.687868518522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45971.687868518522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45971.687868518522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45971.687868518522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45971.687868518522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45971.687868518522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45971.687868518522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45971.687868518522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45971.687868518522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45971.687868518522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45971.687868518522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45971.687868518522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45971.687868518522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45971.687868518522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45971.687868518522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45971.687868518522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45971.687868518522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45971.687868518522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45971.687868518522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45971.687868518522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45971.687868518522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45971.687868518522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45971.687868518522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45971.687868518522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45971.687868518522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45971.687868518522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45971.687868518522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45971.687868518522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45971.687868518522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45971.687868518522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45971.687868518522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45971.687868518522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45971.687868518522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45971.687868518522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45971.687868518522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45971.687868518522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45971.687868518522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45971.687868518522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45971.687868518522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45971.687868518522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45971.687868518522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45971.687868518522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45971.687868518522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45971.687868518522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45971.687868518522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45971.687868518522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45971.687868518522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45971.687868518522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45971.687868518522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45971.687868518522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45971.687868518522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45971.687868518522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45971.687868518522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45971.687868518522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45971.687868518522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45971.687868518522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45971.687868518522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45971.687868518522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45971.687868518522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45971.687868518522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45971.687868518522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45971.687868518522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45971.687868518522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45971.687868518522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45971.687868518522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45971.687868518522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45971.687868518522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45971.687868518522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45971.687868518522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45971.687868518522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45971.687868518522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45971.687868518522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45971.687868518522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45971.687868518522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45971.687868518522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45971.687868518522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45971.687868518522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45971.687868518522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45971.687868518522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45971.687868518522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45971.687868518522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45971.687868518522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45971.687868518522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45971.687868518522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45971.687868518522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45971.687868518522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45971.687868518522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45971.687868518522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45971.687868518522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45971.687868518522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45971.687868518522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45971.687868518522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45971.687868518522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45971.687868518522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45971.687868518522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45971.687868518522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45971.687868518522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45971.687868518522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45971.687868518522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45971.687868518522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45971.687868518522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45971.687868518522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45971.687868518522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45971.687868518522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45971.687868518522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45971.687868518522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45971.687868518522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45971.687868518522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45971.687868518522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45971.687868518522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45971.687868518522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45971.687868518522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45971.687868518522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45971.687868518522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45971.687868518522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45971.687868518522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45971.687868518522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45971.687868518522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45971.687868518522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45971.687868518522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45971.687868518522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45971.687868518522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45971.687868518522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45971.687868518522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45971.687868518522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45971.687868518522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45971.687868518522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45971.687868518522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45971.687868518522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45971.687868518522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45971.687868518522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45971.687868518522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45971.687868518522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45971.687868518522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45971.687868518522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45971.687868518522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45971.687868518522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45971.687868518522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45971.687868518522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45971.687868518522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45971.687868518522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45971.687868518522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45971.687868518522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45971.687868518522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45971.687868518522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45971.687868518522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45971.687868518522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45971.687868518522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45971.687868518522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45971.687868518522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45971.687868518522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45971.687868518522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45971.687868518522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45971.687868518522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45971.687868518522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45971.687868518522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45971.687868518522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45971.687868518522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45971.687868518522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45971.687868518522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45971.687868518522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45971.687868518522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45971.687868518522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45971.687868518522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45971.687868518522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45971.687868518522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45971.687868518522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45971.687868518522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45971.687868518522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45971.687868518522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45971.687868518522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45971.687868518522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45971.687868518522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45971.687868518522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45971.687868518522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45971.687868518522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45971.687868518522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45971.687868518522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45971.687868518522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45971.687868518522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45971.687868518522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45971.687868518522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45971.687868518522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45971.687868518522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45971.687868518522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45971.687868518522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45971.687868518522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45971.687868518522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45971.687868518522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45971.687868518522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45971.687868518522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45971.687868518522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45971.687868518522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45971.687868518522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45971.687868518522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45971.687868518522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45971.687868518522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45971.687868518522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45971.687868518522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45971.687868518522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45971.687868518522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45971.687868518522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45971.687868518522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45971.687868518522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45971.687868518522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45971.687868518522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45971.687868518522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45971.687868518522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45971.687868518522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45971.687868518522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45971.687868518522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45971.687868518522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45971.687868518522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45971.687868518522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45971.687868518522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45971.687868518522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45971.687868518522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45971.687868518522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45971.687868518522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45971.687868518522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45971.687868518522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45971.687868518522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45971.687868518522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45971.687868518522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45971.687868518522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45971.687868518522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45971.687868518522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45971.687868518522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45971.687868518522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45971.687868518522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45971.687868518522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45971.687868518522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45971.687868518522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45971.687868518522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45971.687868518522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45971.687868518522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45971.687868518522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45971.687868518522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45971.687868518522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45971.687868518522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45971.687868518522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45971.687868518522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45971.687868518522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45971.687868518522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45971.687868518522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45971.687868518522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45971.687868518522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45971.687868518522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45971.687868518522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45971.687868518522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45971.687868518522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45971.687868518522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45971.687868518522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45971.687868518522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45971.687868518522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45971.687868518522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45971.687868518522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45971.687868518522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45971.687868518522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45971.687868518522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45971.687868518522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45971.687868518522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45971.687868518522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45971.687868518522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45971.687868518522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45971.687868518522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45971.687868518522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45971.687868518522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45971.687868518522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45971.687868518522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45971.687868518522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45971.687868518522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45971.687868518522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45971.687868518522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45971.687868518522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45971.687868518522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45971.687868518522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45971.687868518522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45971.687868518522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45971.687868518522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45971.687868518522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45971.687868518522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45971.687868518522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45971.687868518522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45971.687868518522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45971.687868518522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45971.687868518522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45971.687868518522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45971.687868518522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45971.687868518522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45971.687868518522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45971.687868518522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45971.687868518522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45971.687868518522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45971.687868518522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45971.687868518522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45971.687868518522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45971.687868518522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45971.687868518522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45971.687868518522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45971.687868518522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45971.687868518522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45971.687868518522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45971.687868518522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45971.687868518522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45971.687868518522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45971.687868518522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45971.687868518522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45971.687868518522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45971.687868518522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45971.687868518522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45971.687868518522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45971.687868518522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45971.687868518522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45971.687868518522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45971.687868518522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45971.687868518522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45971.687868518522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45971.687868518522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45971.687868518522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45971.687868518522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45971.687868518522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45971.687868518522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45971.687868518522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45971.687868518522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45971.687868518522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45971.687868518522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45971.687868518522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45971.687868518522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45971.687868518522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45971.687868518522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45971.687868518522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45971.687868518522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45971.687868518522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45971.687868518522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45971.687868518522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45971.687868518522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45971.687868518522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45971.687868518522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45971.687868518522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45971.687868518522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45971.687868518522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45971.687868518522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45971.687868518522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45971.687868518522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45971.687868518522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45971.687868518522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45971.687868518522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45971.687868518522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45971.687868518522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45971.687868518522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45971.687868518522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45971.687868518522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45971.687868518522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45971.687868518522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45971.687868518522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45971.687868518522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45971.687868518522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45971.687868518522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45971.687868518522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45971.687868518522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45971.687868518522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45971.687868518522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45971.687868518522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45971.687868518522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45971.687868518522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45971.687868518522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45971.687868518522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45971.687868518522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45971.687868518522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45971.687868518522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45971.687868518522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45971.687868518522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45971.687868518522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45971.687868518522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45971.687868518522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45971.687868518522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45971.687868518522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45971.687868518522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45971.687868518522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45971.687868518522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45971.687868518522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45971.687868518522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45971.687868518522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45971.687868518522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45971.687868518522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45971.687868518522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45971.687868518522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45971.687868518522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45971.687868518522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45971.687868518522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45971.687868518522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45971.687868518522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45971.687868518522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45971.687868518522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45971.687868518522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45971.687868518522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45971.687868518522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45971.687868518522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45971.687868518522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45971.687868518522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45971.687868518522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45971.687868518522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45971.687868518522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45971.687868518522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45971.687868518522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45971.687868518522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45971.687868518522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45971.687868518522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45971.687868518522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45971.687868518522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45971.687868518522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45971.687868518522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45971.687868518522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45971.687868518522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45971.687868518522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45971.687868518522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45971.687868518522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45971.687868518522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45971.687868518522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45971.687868518522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45971.687868518522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45971.687868518522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45971.687868518522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45971.687868518522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45971.687868518522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45971.687868518522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45971.687868518522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45971.687868518522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45971.687868518522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45971.687868518522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45971.687868518522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45971.687868518522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45971.687868518522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45971.687868518522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45971.687868518522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45971.687868518522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45971.687868518522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45971.687868518522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45971.687868518522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45971.687868518522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45971.687868518522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45971.687868518522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45971.687868518522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45971.687868518522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45971.687868518522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45971.687868518522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45971.687868518522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45971.687868518522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45971.687868518522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45971.687868518522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45971.687868518522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45971.687868518522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45971.687868518522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45971.687868518522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45971.687868518522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45971.687868518522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45971.687868518522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45971.687868518522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45971.687868518522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45971.687868518522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45971.687868518522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45971.687868518522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45971.687868518522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45971.687868518522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45971.687868518522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45971.687868518522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45971.687868518522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45971.687868518522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45971.687868518522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45971.687868518522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45971.687868518522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45971.687868518522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45971.687868518522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45971.687868518522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45971.687868518522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45971.687868518522</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268.20715092592582</v>
      </c>
      <c r="H2" s="96">
        <v>45703.474768518521</v>
      </c>
      <c r="I2" s="96" t="str">
        <f>IFERROR(VLOOKUP(D2,DB!A:F,6,0),"")</f>
        <v>SCECO</v>
      </c>
      <c r="J2" s="96" t="str">
        <f>IFERROR(VLOOKUP(D2,DB!A:G,7,0),"")</f>
        <v>Dead</v>
      </c>
      <c r="K2" s="98" t="s">
        <v>39106</v>
      </c>
      <c r="L2" s="92" t="str">
        <f>IFERROR(VLOOKUP(D2,DB!A:I,9,0),"")</f>
        <v>Latis</v>
      </c>
    </row>
    <row r="3" spans="1:16" ht="15" customHeight="1">
      <c r="A3" s="135"/>
      <c r="B3" s="135" t="str">
        <f>IFERROR(VLOOKUP(D3,DB!A:K,11,0),"")</f>
        <v/>
      </c>
      <c r="C3" s="94"/>
      <c r="D3" s="92"/>
      <c r="E3" s="95"/>
      <c r="F3" s="96"/>
      <c r="G3" s="97">
        <f ca="1">IFERROR(NOW()-F3,"")</f>
        <v>45971.687868518522</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45971.687868518522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45971.687868518522</v>
      </c>
      <c r="H5" s="96"/>
      <c r="I5" s="135" t="str">
        <f>IFERROR(VLOOKUP(D5,DB!A:F,6,0),"")</f>
        <v/>
      </c>
      <c r="J5" s="135" t="str">
        <f>IFERROR(VLOOKUP(D5,DB!A:G,7,0),"")</f>
        <v/>
      </c>
      <c r="K5" s="98"/>
      <c r="L5" s="92" t="str">
        <f>IFERROR(VLOOKUP(D5,DB!A:I,9,0),"")</f>
        <v/>
      </c>
    </row>
    <row r="6" spans="1:16" ht="15" customHeight="1">
      <c r="A6" s="135"/>
      <c r="B6" s="135" t="str">
        <f>IFERROR(VLOOKUP(D6,DB!A:K,11,0),"")</f>
        <v>R4</v>
      </c>
      <c r="C6" s="94"/>
      <c r="D6" s="92" t="s">
        <v>39107</v>
      </c>
      <c r="E6" s="95"/>
      <c r="F6" s="96"/>
      <c r="G6" s="97">
        <f ca="1">IFERROR(NOW()-F6,"")</f>
        <v>45971.687868518522</v>
      </c>
      <c r="H6" s="96"/>
      <c r="I6" s="135" t="str">
        <f>IFERROR(VLOOKUP(D6,DB!A:F,6,0),"")</f>
        <v>SCECO</v>
      </c>
      <c r="J6" s="135" t="str">
        <f>IFERROR(VLOOKUP(D6,DB!A:G,7,0),"")</f>
        <v>Dead</v>
      </c>
      <c r="K6" s="98"/>
      <c r="L6" s="92" t="str">
        <f>IFERROR(VLOOKUP(D6,DB!A:I,9,0),"")</f>
        <v>Latis</v>
      </c>
    </row>
    <row r="7" spans="1:16" ht="15" customHeight="1">
      <c r="A7" s="135"/>
      <c r="B7" s="135" t="str">
        <f>IFERROR(VLOOKUP(D7,DB!A:K,11,0),"")</f>
        <v/>
      </c>
      <c r="C7" s="94"/>
      <c r="D7" s="92"/>
      <c r="E7" s="95"/>
      <c r="F7" s="96"/>
      <c r="G7" s="97">
        <f ca="1">IFERROR(NOW()-F7,"")</f>
        <v>45971.687868518522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45971.687868518522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45971.687868518522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45971.687868518522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45971.687868518522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45971.687868518522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45971.687868518522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45971.687868518522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45971.687868518522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45971.687868518522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45971.687868518522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45971.687868518522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45971.687868518522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45971.687868518522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45971.687868518522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45971.687868518522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45971.687868518522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45971.687868518522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45971.687868518522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45971.687868518522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45971.687868518522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45971.687868518522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45971.687868518522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45971.687868518522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45971.687868518522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45971.687868518522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45971.687868518522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45971.687868518522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45971.687868518522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45971.687868518522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45971.687868518522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45971.687868518522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45971.687868518522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45971.687868518522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45971.687868518522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45971.687868518522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45971.687868518522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45971.687868518522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45971.687868518522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45971.687868518522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45971.687868518522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45971.687868518522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45971.687868518522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45971.687868518522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45971.687868518522</v>
      </c>
      <c r="H51" s="96"/>
      <c r="I51" s="135" t="str">
        <f>IFERROR(VLOOKUP(D51,DB!A:F,6,0),"")</f>
        <v/>
      </c>
      <c r="J51" s="135" t="str">
        <f>IFERROR(VLOOKUP(D51,DB!A:G,7,0),"")</f>
        <v/>
      </c>
      <c r="K51" s="98"/>
      <c r="L51" s="92" t="str">
        <f>IFERROR(VLOOKUP(D51,DB!A:I,9,0),"")</f>
        <v/>
      </c>
    </row>
    <row r="52" spans="1:12" ht="15" customHeight="1">
      <c r="A52" s="149"/>
      <c r="B52" s="149" t="str">
        <f>IFERROR(VLOOKUP(D52,DB!A:K,11,0),"")</f>
        <v/>
      </c>
      <c r="C52" s="150"/>
      <c r="D52" s="151"/>
      <c r="E52" s="152"/>
      <c r="F52" s="153"/>
      <c r="G52" s="97">
        <f ca="1">IFERROR(NOW()-F52,"")</f>
        <v>45971.687868518522</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45971.687868518522</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45971.687868518522</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45971.687868518522</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45971.687868518522</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45971.687868518522</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45971.687868518522</v>
      </c>
      <c r="H58" s="153"/>
      <c r="I58" s="149" t="str">
        <f>IFERROR(VLOOKUP(D58,DB!A:F,6,0),"")</f>
        <v/>
      </c>
      <c r="J58" s="149" t="str">
        <f>IFERROR(VLOOKUP(D58,DB!A:G,7,0),"")</f>
        <v/>
      </c>
      <c r="K58" s="154"/>
      <c r="L58" s="151" t="str">
        <f>IFERROR(VLOOKUP(D58,DB!A:I,9,0),"")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39108</v>
      </c>
      <c r="B2" s="37" t="str">
        <f>IFERROR(VLOOKUP(D2,DB!A:K,11,0),"")</f>
        <v>R5</v>
      </c>
      <c r="C2" s="37">
        <v>3</v>
      </c>
      <c r="D2" s="107" t="s">
        <v>36011</v>
      </c>
      <c r="E2" s="37" t="s">
        <v>39021</v>
      </c>
      <c r="F2" s="38">
        <v>45891.832060185188</v>
      </c>
      <c r="G2" s="116">
        <f ca="1">IFERROR(NOW()-F2,"")</f>
        <v>79.855808333333698</v>
      </c>
      <c r="H2" s="38">
        <v>45891.790393518517</v>
      </c>
      <c r="I2" s="37" t="str">
        <f>IFERROR(VLOOKUP(D2,DB!A:F,6,0),"")</f>
        <v>Generator-SG</v>
      </c>
      <c r="J2" s="37" t="str">
        <f>IFERROR(VLOOKUP(D2,DB!A:G,7,0),"")</f>
        <v>Vandalized</v>
      </c>
      <c r="K2" s="37" t="s">
        <v>39109</v>
      </c>
      <c r="L2" s="37" t="str">
        <f>IFERROR(VLOOKUP(D2,DB!A:I,9,0),"")</f>
        <v>Latis</v>
      </c>
      <c r="M2" s="106"/>
    </row>
    <row r="3" spans="1:13" ht="30">
      <c r="A3" s="37" t="s">
        <v>39110</v>
      </c>
      <c r="B3" s="37" t="str">
        <f>IFERROR(VLOOKUP(D3,DB!A:K,11,0),"")</f>
        <v>R5</v>
      </c>
      <c r="C3" s="37">
        <v>1</v>
      </c>
      <c r="D3" s="37" t="s">
        <v>33268</v>
      </c>
      <c r="E3" s="37" t="s">
        <v>39100</v>
      </c>
      <c r="F3" s="38">
        <v>45926.188877314817</v>
      </c>
      <c r="G3" s="116">
        <f t="shared" ref="G3" ca="1" si="0">IFERROR(NOW()-F3,"")</f>
        <v>45.498991203705373</v>
      </c>
      <c r="H3" s="38">
        <v>45926.158159722225</v>
      </c>
      <c r="I3" s="37" t="str">
        <f>IFERROR(VLOOKUP(D3,DB!A:F,6,0),"")</f>
        <v>SCECO</v>
      </c>
      <c r="J3" s="37" t="str">
        <f>IFERROR(VLOOKUP(D3,DB!A:G,7,0),"")</f>
        <v>Good</v>
      </c>
      <c r="K3" s="37" t="s">
        <v>39111</v>
      </c>
      <c r="L3" s="37" t="str">
        <f>IFERROR(VLOOKUP(D3,DB!A:I,9,0),"")</f>
        <v>Latis</v>
      </c>
      <c r="M3" s="106"/>
    </row>
    <row r="4" spans="1:13" ht="48" customHeight="1">
      <c r="A4" s="124" t="s">
        <v>39112</v>
      </c>
      <c r="B4" s="124" t="str">
        <f>IFERROR(VLOOKUP(D4,DB!A:K,11,0),"")</f>
        <v>R5</v>
      </c>
      <c r="C4" s="124">
        <v>1</v>
      </c>
      <c r="D4" s="124" t="s">
        <v>34758</v>
      </c>
      <c r="E4" s="124" t="s">
        <v>39100</v>
      </c>
      <c r="F4" s="125">
        <v>45948.661111111112</v>
      </c>
      <c r="G4" s="126">
        <f t="shared" ref="G4:G40" ca="1" si="1">IFERROR(NOW()-F4,"")</f>
        <v>23.026757407409605</v>
      </c>
      <c r="H4" s="125">
        <v>45948.661111111112</v>
      </c>
      <c r="I4" s="124" t="str">
        <f>IFERROR(VLOOKUP(D4,DB!A:F,6,0),"")</f>
        <v>SCECO</v>
      </c>
      <c r="J4" s="124" t="str">
        <f>IFERROR(VLOOKUP(D4,DB!A:G,7,0),"")</f>
        <v>Dead</v>
      </c>
      <c r="K4" s="124" t="s">
        <v>39113</v>
      </c>
      <c r="L4" s="124" t="str">
        <f>IFERROR(VLOOKUP(D4,DB!A:I,9,0),"")</f>
        <v>Latis</v>
      </c>
    </row>
    <row r="5" spans="1:13" ht="30.75">
      <c r="A5" s="124" t="s">
        <v>39114</v>
      </c>
      <c r="B5" s="124" t="s">
        <v>5443</v>
      </c>
      <c r="C5" s="124">
        <v>1</v>
      </c>
      <c r="D5" s="124" t="s">
        <v>32330</v>
      </c>
      <c r="E5" s="124" t="s">
        <v>39021</v>
      </c>
      <c r="F5" s="125">
        <v>45968.848599537036</v>
      </c>
      <c r="G5" s="126">
        <v>0.54726851851851854</v>
      </c>
      <c r="H5" s="125">
        <v>45968.827465277776</v>
      </c>
      <c r="I5" s="124" t="s">
        <v>22</v>
      </c>
      <c r="J5" s="124" t="s">
        <v>65</v>
      </c>
      <c r="K5" s="124" t="s">
        <v>39115</v>
      </c>
      <c r="L5" s="124" t="s">
        <v>8145</v>
      </c>
    </row>
    <row r="6" spans="1:13">
      <c r="A6" s="124"/>
      <c r="B6" s="124" t="str">
        <f>IFERROR(VLOOKUP(D6,DB!A:K,11,0),"")</f>
        <v/>
      </c>
      <c r="C6" s="124"/>
      <c r="D6" s="124"/>
      <c r="E6" s="124"/>
      <c r="F6" s="125"/>
      <c r="G6" s="126">
        <f t="shared" ca="1" si="1"/>
        <v>45971.687868518522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45971.687868518522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45971.687868518522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45971.687868518522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45971.687868518522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45971.687868518522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45971.687868518522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45971.687868518522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45971.687868518522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45971.687868518522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45971.687868518522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45971.687868518522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45971.687868518522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45971.687868518522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45971.687868518522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45971.687868518522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45971.687868518522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45971.687868518522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45971.687868518522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45971.687868518522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45971.687868518522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45971.687868518522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45971.687868518522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45971.687868518522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45971.687868518522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45971.687868518522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45971.687868518522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45971.687868518522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45971.687868518522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45971.687868518522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45971.687868518522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45971.687868518522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45971.687868518522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45971.687868518522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45971.687868518522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ref="G41:G104" ca="1" si="2">IFERROR(NOW()-F41,"")</f>
        <v>45971.687868518522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45971.687868518522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45971.687868518522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45971.687868518522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45971.687868518522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45971.687868518522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45971.687868518522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45971.687868518522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45971.687868518522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45971.687868518522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45971.687868518522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45971.687868518522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45971.687868518522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45971.687868518522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45971.687868518522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45971.687868518522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45971.687868518522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45971.687868518522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45971.687868518522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45971.687868518522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45971.687868518522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45971.687868518522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45971.687868518522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45971.687868518522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45971.687868518522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45971.687868518522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45971.687868518522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45971.687868518522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45971.687868518522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45971.687868518522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45971.687868518522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45971.687868518522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45971.687868518522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45971.687868518522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45971.687868518522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45971.687868518522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45971.687868518522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45971.687868518522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45971.687868518522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45971.687868518522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45971.687868518522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45971.687868518522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45971.687868518522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45971.687868518522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45971.687868518522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45971.687868518522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45971.687868518522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45971.687868518522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45971.687868518522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45971.687868518522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45971.687868518522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45971.687868518522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45971.687868518522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45971.687868518522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45971.687868518522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45971.687868518522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45971.687868518522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45971.687868518522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45971.687868518522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45971.687868518522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45971.687868518522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45971.687868518522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45971.687868518522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45971.687868518522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ref="G105:G168" ca="1" si="3">IFERROR(NOW()-F105,"")</f>
        <v>45971.687868518522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45971.687868518522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45971.687868518522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45971.687868518522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45971.687868518522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45971.687868518522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45971.687868518522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45971.687868518522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45971.687868518522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45971.687868518522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45971.687868518522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45971.687868518522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45971.687868518522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45971.687868518522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45971.687868518522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45971.687868518522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45971.687868518522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45971.687868518522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45971.687868518522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45971.687868518522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45971.687868518522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45971.687868518522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45971.687868518522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45971.687868518522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45971.687868518522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45971.687868518522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45971.687868518522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45971.687868518522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45971.687868518522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45971.687868518522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45971.687868518522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45971.687868518522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45971.687868518522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45971.687868518522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45971.687868518522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45971.687868518522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45971.687868518522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45971.687868518522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45971.687868518522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45971.687868518522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45971.687868518522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45971.687868518522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45971.687868518522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45971.687868518522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45971.687868518522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45971.687868518522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45971.687868518522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45971.687868518522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45971.687868518522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45971.687868518522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45971.687868518522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45971.687868518522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45971.687868518522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45971.687868518522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45971.687868518522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45971.687868518522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45971.687868518522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45971.687868518522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45971.687868518522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45971.687868518522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45971.687868518522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45971.687868518522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45971.687868518522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45971.687868518522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ref="G169:G232" ca="1" si="4">IFERROR(NOW()-F169,"")</f>
        <v>45971.687868518522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45971.687868518522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45971.687868518522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45971.687868518522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45971.687868518522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45971.687868518522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45971.687868518522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45971.687868518522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45971.687868518522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45971.687868518522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45971.687868518522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45971.687868518522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45971.687868518522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45971.687868518522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45971.687868518522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45971.687868518522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45971.687868518522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45971.687868518522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45971.687868518522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45971.687868518522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45971.687868518522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45971.687868518522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45971.687868518522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45971.687868518522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45971.687868518522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45971.687868518522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45971.687868518522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45971.687868518522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45971.687868518522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45971.687868518522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45971.687868518522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45971.687868518522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45971.687868518522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45971.687868518522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45971.687868518522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45971.687868518522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45971.687868518522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45971.687868518522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45971.687868518522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45971.687868518522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45971.687868518522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45971.687868518522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45971.687868518522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45971.687868518522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45971.687868518522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45971.687868518522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45971.687868518522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45971.687868518522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45971.687868518522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45971.687868518522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45971.687868518522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45971.687868518522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45971.687868518522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45971.687868518522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45971.687868518522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45971.687868518522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45971.687868518522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45971.687868518522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45971.687868518522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45971.687868518522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45971.687868518522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45971.687868518522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45971.687868518522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45971.687868518522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ref="G233:G296" ca="1" si="5">IFERROR(NOW()-F233,"")</f>
        <v>45971.687868518522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45971.687868518522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45971.687868518522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45971.687868518522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45971.687868518522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45971.687868518522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45971.687868518522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45971.687868518522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45971.687868518522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45971.687868518522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45971.687868518522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45971.687868518522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45971.687868518522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45971.687868518522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45971.687868518522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45971.687868518522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45971.687868518522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45971.687868518522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45971.687868518522</v>
      </c>
      <c r="H251" s="124"/>
      <c r="I251" s="124" t="str">
        <f>IFERROR(VLOOKUP(D251,DB!A:F,6,0),"")</f>
        <v/>
      </c>
      <c r="J251" s="124" t="str">
        <f>IFERROR(VLOOKUP(D251,DB!A:G,7,0),"")</f>
        <v/>
      </c>
      <c r="K251" s="124"/>
      <c r="L251" s="124" t="str">
        <f>IFERROR(VLOOKUP(D251,DB!A:I,9,0),"")</f>
        <v/>
      </c>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sheetData>
  <dataValidations count="2">
    <dataValidation allowBlank="1" showInputMessage="1" showErrorMessage="1" sqref="E1" xr:uid="{920C6338-E771-4DAE-8C89-92A9093EA4DE}"/>
    <dataValidation type="list" allowBlank="1" showInputMessage="1" showErrorMessage="1" sqref="E2:E2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8"/>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 ca="1" si="0">IFERROR(NOW()-F2,"-")</f>
        <v>45971.687868518522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45971.687868518522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45971.687868518522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45971.687868518522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45971.687868518522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ref="G7:G70" ca="1" si="1">IFERROR(NOW()-F7,"-")</f>
        <v>45971.687868518522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45971.687868518522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45971.687868518522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45971.687868518522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45971.687868518522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45971.687868518522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45971.687868518522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45971.687868518522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45971.687868518522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45971.687868518522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45971.687868518522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45971.687868518522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45971.687868518522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45971.687868518522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45971.687868518522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45971.687868518522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45971.687868518522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45971.687868518522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45971.687868518522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45971.687868518522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45971.687868518522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45971.687868518522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45971.687868518522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45971.687868518522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45971.687868518522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45971.687868518522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45971.687868518522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45971.687868518522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45971.687868518522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45971.687868518522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45971.687868518522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45971.687868518522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45971.687868518522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45971.687868518522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45971.687868518522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45971.687868518522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45971.687868518522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45971.687868518522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45971.687868518522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45971.687868518522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45971.687868518522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45971.687868518522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45971.687868518522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45971.687868518522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45971.687868518522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45971.687868518522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45971.687868518522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45971.687868518522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45971.687868518522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45971.687868518522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45971.687868518522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45971.687868518522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45971.687868518522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45971.687868518522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45971.687868518522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45971.687868518522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45971.687868518522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45971.687868518522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45971.687868518522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45971.687868518522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45971.687868518522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45971.687868518522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45971.687868518522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45971.687868518522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ref="G71:G134" ca="1" si="2">IFERROR(NOW()-F71,"-")</f>
        <v>45971.687868518522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45971.687868518522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45971.687868518522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45971.687868518522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45971.687868518522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45971.687868518522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45971.687868518522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45971.687868518522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45971.687868518522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45971.687868518522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45971.687868518522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45971.687868518522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45971.687868518522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45971.687868518522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45971.687868518522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45971.687868518522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45971.687868518522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45971.687868518522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45971.687868518522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45971.687868518522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45971.687868518522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45971.687868518522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45971.687868518522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45971.687868518522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45971.687868518522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45971.687868518522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45971.687868518522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45971.687868518522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45971.687868518522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45971.687868518522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45971.687868518522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45971.687868518522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45971.687868518522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45971.687868518522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45971.687868518522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45971.687868518522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45971.687868518522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45971.687868518522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45971.687868518522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45971.687868518522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45971.687868518522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45971.687868518522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45971.687868518522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45971.687868518522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45971.687868518522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45971.687868518522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45971.687868518522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45971.687868518522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45971.687868518522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45971.687868518522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45971.687868518522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45971.687868518522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45971.687868518522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45971.687868518522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45971.687868518522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45971.687868518522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45971.687868518522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45971.687868518522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45971.687868518522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45971.687868518522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45971.687868518522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45971.687868518522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45971.687868518522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45971.687868518522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ref="G135:G168" ca="1" si="3">IFERROR(NOW()-F135,"-")</f>
        <v>45971.687868518522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45971.687868518522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45971.687868518522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45971.687868518522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45971.687868518522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45971.687868518522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45971.687868518522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45971.687868518522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45971.687868518522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45971.687868518522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45971.687868518522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45971.687868518522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45971.687868518522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45971.687868518522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45971.687868518522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45971.687868518522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45971.687868518522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45971.687868518522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45971.687868518522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45971.687868518522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45971.687868518522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45971.687868518522</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45971.687868518522</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45971.687868518522</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45971.687868518522</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45971.687868518522</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45971.687868518522</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45971.687868518522</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45971.687868518522</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45971.687868518522</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45971.687868518522</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45971.687868518522</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45971.687868518522</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45971.687868518522</v>
      </c>
      <c r="H168" s="143"/>
      <c r="I168" s="141" t="str">
        <f>IFERROR(VLOOKUP(D168,DB!A:F,6,0),"")</f>
        <v/>
      </c>
      <c r="J168" s="141" t="str">
        <f>IFERROR(VLOOKUP(D168,DB!A:G,7,0),"")</f>
        <v/>
      </c>
      <c r="K168" s="144"/>
      <c r="L168" s="145" t="str">
        <f>IFERROR(VLOOKUP(D168,DB!A:I,9,0),"")</f>
        <v/>
      </c>
    </row>
  </sheetData>
  <dataValidations count="2">
    <dataValidation allowBlank="1" showInputMessage="1" showErrorMessage="1" sqref="E1" xr:uid="{9E1BC488-8814-4F8A-8DBE-742B3278AB71}"/>
    <dataValidation type="list" allowBlank="1" showInputMessage="1" showErrorMessage="1" sqref="E2:E1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2025-11-10T13:31:05Z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