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36" documentId="120_S{2AC9BD13-BADA-5192-A53E-5A8FF88502F6}" xr6:coauthVersionLast="47" xr6:coauthVersionMax="47" xr10:uidLastSave="{D162816B-78C6-4737-B268-62520D9AB770}"/>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<sst xmlns="http://schemas.openxmlformats.org/spreadsheetml/2006/main" count="180275" uniqueCount="39123">
  <si>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</si>
  <si>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</si>
  <si>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</si>
  <si>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</si>
  <si>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</si>
  <si>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</si>
  <si>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</si>
  <si>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</si>
  <si>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</si>
  <si>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</si>
  <si>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</si>
  <si>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</si>
  <si>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</si>
  <si>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</si>
  <si>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</si>
  <si>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</si>
  <si>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</si>
  <si>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</si>
  <si>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</si>
  <si>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</si>
  <si>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</si>
  <si>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</si>
  <si>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</si>
  <si>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</si>
  <si>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</si>
  <si>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</si>
  <si>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</si>
  <si>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</si>
  <si>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</si>
  <si>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</si>
  <si>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</si>
  <si>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</si>
  <si>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</si>
  <si>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</si>
  <si>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</si>
  <si>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</si>
  <si>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</si>
  <si>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</si>
  <si>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</si>
  <si>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</si>
  <si>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</si>
  <si>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</si>
  <si>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</si>
  <si>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</si>
  <si>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</si>
  <si>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</si>
  <si>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</si>
  <si>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</si>
  <si>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</si>
  <si>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</si>
  <si>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</si>
  <si>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</si>
  <si>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</si>
  <si>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</si>
  <si>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</si>
  <si>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</si>
  <si>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</si>
  <si>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</si>
  <si>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</si>
  <si>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</si>
  <si>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</si>
  <si>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</si>
  <si>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</si>
  <si>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</si>
  <si>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</si>
  <si>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</si>
  <si>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</si>
  <si>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</si>
  <si>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</si>
  <si>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</si>
  <si>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</si>
  <si>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</si>
  <si>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</si>
  <si>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</si>
  <si>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</si>
  <si>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</si>
  <si>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</si>
  <si>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</si>
  <si>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</si>
  <si>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</si>
  <si>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</si>
  <si>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</si>
  <si>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</si>
  <si>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</si>
  <si>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</si>
  <si>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</si>
  <si>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</si>
  <si>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</si>
  <si>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</si>
  <si>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</si>
  <si>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</si>
  <si>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</si>
  <si>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</si>
  <si>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</si>
  <si>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</si>
  <si>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</si>
  <si>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</si>
  <si>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</si>
  <si>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</si>
  <si>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</si>
  <si>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</si>
  <si>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</si>
  <si>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</si>
  <si>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</si>
  <si>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</si>
  <si>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</si>
  <si>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</si>
  <si>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</si>
  <si>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</si>
  <si>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</si>
  <si>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</si>
  <si>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</si>
  <si>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</si>
  <si>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</si>
  <si>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</si>
  <si>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</si>
  <si>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</si>
  <si>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</si>
  <si>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</si>
  <si>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</si>
  <si>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</si>
  <si>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</si>
  <si>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</si>
  <si>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</si>
  <si>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</si>
  <si>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</si>
  <si>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</si>
  <si>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</si>
  <si>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</si>
  <si>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</si>
  <si>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</si>
  <si>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</si>
  <si>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</si>
  <si>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</si>
  <si>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</si>
  <si>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</si>
  <si>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</si>
  <si>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</si>
  <si>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</si>
  <si>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</si>
  <si>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</si>
  <si>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</si>
  <si>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</si>
  <si>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</si>
  <si>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</si>
  <si>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</si>
  <si>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</si>
  <si>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</si>
  <si>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</si>
  <si>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</si>
  <si>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</si>
  <si>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</si>
  <si>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</si>
  <si>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</si>
  <si>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</si>
  <si>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</si>
  <si>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</si>
  <si>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</si>
  <si>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</si>
  <si>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</si>
  <si>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</si>
  <si>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</si>
  <si>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</si>
  <si>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</si>
  <si>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</si>
  <si>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</si>
  <si>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</si>
  <si>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</si>
  <si>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</si>
  <si>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</si>
  <si>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</si>
  <si>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</si>
  <si>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</si>
  <si>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</si>
  <si>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</si>
  <si>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</si>
  <si>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</si>
  <si>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</si>
  <si>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</si>
  <si>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</si>
  <si>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</si>
  <si>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</si>
  <si>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</si>
  <si>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</si>
  <si>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</si>
  <si>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</si>
  <si>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</si>
  <si>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</si>
  <si>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</si>
  <si>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</si>
  <si>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</si>
  <si>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</si>
  <si>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</si>
  <si>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</si>
  <si>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</si>
  <si>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</si>
  <si>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</si>
  <si>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</si>
  <si>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</si>
  <si>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</si>
  <si>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</si>
  <si>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</si>
  <si>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</si>
  <si>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</si>
  <si>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</si>
  <si>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</si>
  <si>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</si>
  <si>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</si>
  <si>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</si>
  <si>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</si>
  <si>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</si>
  <si>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</si>
  <si>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</si>
  <si>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</si>
  <si>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</si>
  <si>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</si>
  <si>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</si>
  <si>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</si>
  <si>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</si>
  <si>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</si>
  <si>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</si>
  <si>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</si>
  <si>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</si>
  <si>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</si>
  <si>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</si>
  <si>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</si>
  <si>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</si>
  <si>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</si>
  <si>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</si>
  <si>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</si>
  <si>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</si>
  <si>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</si>
  <si>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</si>
  <si>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</si>
  <si>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</si>
  <si>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</si>
  <si>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</si>
  <si>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</si>
  <si>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</si>
  <si>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</si>
  <si>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</si>
  <si>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</si>
  <si>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</si>
  <si>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</si>
  <si>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</si>
  <si>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</si>
  <si>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</si>
  <si>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</si>
  <si>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</si>
  <si>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</si>
  <si>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</si>
  <si>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</si>
  <si>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</si>
  <si>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</si>
  <si>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</si>
  <si>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</si>
  <si>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</si>
  <si>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</si>
  <si>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</si>
  <si>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</si>
  <si>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</si>
  <si>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</si>
  <si>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</si>
  <si>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</si>
  <si>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</si>
  <si>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</si>
  <si>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</si>
  <si>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</si>
  <si>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</si>
  <si>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</si>
  <si>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</si>
  <si>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</si>
  <si>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</si>
  <si>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</si>
  <si>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</si>
  <si>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</si>
  <si>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</si>
  <si>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</si>
  <si>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</si>
  <si>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</si>
  <si>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</si>
  <si>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</si>
  <si>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</si>
  <si>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</si>
  <si>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</si>
  <si>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</si>
  <si>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</si>
  <si>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</si>
  <si>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</si>
  <si>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</si>
  <si>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</si>
  <si>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</si>
  <si>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</si>
  <si>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</si>
  <si>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</si>
  <si>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</si>
  <si>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</si>
  <si>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</si>
  <si>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</si>
  <si>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</si>
  <si>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</si>
  <si>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</si>
  <si>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</si>
  <si>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</si>
  <si>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</si>
  <si>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</si>
  <si>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</si>
  <si>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</si>
  <si>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</si>
  <si>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</si>
  <si>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</si>
  <si>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</si>
  <si>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</si>
  <si>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</si>
  <si>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</si>
  <si>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</si>
  <si>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</si>
  <si>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</si>
  <si>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</si>
  <si>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</si>
  <si>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</si>
  <si>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</si>
  <si>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</si>
  <si>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</si>
  <si>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</si>
  <si>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</si>
  <si>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</si>
  <si>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</si>
  <si>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</si>
  <si>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</si>
  <si>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</si>
  <si>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</si>
  <si>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</si>
  <si>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</si>
  <si>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</si>
  <si>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</si>
  <si>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</si>
  <si>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</si>
  <si>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</si>
  <si>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</si>
  <si>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</si>
  <si>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</si>
  <si>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</si>
  <si>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</si>
  <si>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</si>
  <si>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</si>
  <si>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</si>
  <si>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</si>
  <si>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</si>
  <si>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</si>
  <si>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</si>
  <si>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</si>
  <si>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</si>
  <si>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</si>
  <si>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</si>
  <si>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</si>
  <si>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</si>
  <si>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</si>
  <si>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</si>
  <si>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</si>
  <si>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</si>
  <si>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</si>
  <si>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</si>
  <si>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</si>
  <si>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</si>
  <si>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</si>
  <si>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</si>
  <si>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</si>
  <si>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</si>
  <si>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</si>
  <si>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</si>
  <si>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</si>
  <si>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</si>
  <si>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</si>
  <si>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</si>
  <si>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</si>
  <si>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</si>
  <si>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</si>
  <si>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</si>
  <si>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</si>
  <si>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</si>
  <si>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</si>
  <si>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</si>
  <si>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</si>
  <si>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</si>
  <si>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</si>
  <si>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</si>
  <si>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</si>
  <si>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</si>
  <si>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</si>
  <si>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</si>
  <si>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</si>
  <si>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</si>
  <si>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</si>
  <si>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</si>
  <si>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</si>
  <si>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</si>
  <si>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</si>
  <si>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</si>
  <si>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</si>
  <si>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</si>
  <si>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</si>
  <si>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</si>
  <si>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</si>
  <si>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</si>
  <si>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</si>
  <si>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</si>
  <si>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</si>
  <si>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</si>
  <si>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</si>
  <si>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</si>
  <si>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</si>
  <si>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</si>
  <si>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</si>
  <si>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</si>
  <si>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</si>
  <si>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</si>
  <si>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</si>
  <si>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</si>
  <si>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</si>
  <si>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</si>
  <si>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</si>
  <si>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</si>
  <si>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</si>
  <si>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</si>
  <si>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</si>
  <si>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</si>
  <si>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</si>
  <si>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</si>
  <si>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</si>
  <si>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</si>
  <si>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</si>
  <si>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</si>
  <si>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</si>
  <si>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</si>
  <si>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</si>
  <si>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</si>
  <si>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</si>
  <si>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</si>
  <si>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</si>
  <si>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</si>
  <si>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</si>
  <si>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</si>
  <si>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</si>
  <si>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</si>
  <si>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</si>
  <si>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</si>
  <si>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</si>
  <si>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</si>
  <si>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</si>
  <si>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</si>
  <si>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</si>
  <si>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</si>
  <si>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</si>
  <si>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</si>
  <si>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</si>
  <si>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</si>
  <si>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</si>
  <si>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</si>
  <si>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</si>
  <si>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</si>
  <si>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</si>
  <si>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</si>
  <si>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</si>
  <si>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</si>
  <si>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</si>
  <si>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</si>
  <si>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</si>
  <si>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</si>
  <si>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</si>
  <si>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</si>
  <si>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</si>
  <si>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</si>
  <si>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</si>
  <si>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</si>
  <si>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</si>
  <si>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</si>
  <si>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</si>
  <si>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</si>
  <si>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</si>
  <si>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</si>
  <si>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</si>
  <si>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</si>
  <si>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</si>
  <si>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</si>
  <si>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</si>
  <si>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</si>
  <si>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</si>
  <si>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</si>
  <si>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</si>
  <si>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</si>
  <si>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</si>
  <si>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</si>
  <si>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</si>
  <si>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</si>
  <si>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</si>
  <si>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</si>
  <si>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</si>
  <si>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</si>
  <si>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</si>
  <si>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</si>
  <si>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</si>
  <si>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</si>
  <si>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</si>
  <si>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</si>
  <si>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</si>
  <si>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</si>
  <si>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</si>
  <si>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</si>
  <si>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</si>
  <si>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</si>
  <si>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</si>
  <si>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</si>
  <si>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</si>
  <si>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</si>
  <si>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</si>
  <si>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</si>
  <si>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</si>
  <si>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</si>
  <si>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</si>
  <si>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</si>
  <si>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</si>
  <si>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</si>
  <si>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</si>
  <si>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</si>
  <si>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</si>
  <si>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</si>
  <si>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</si>
  <si>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</si>
  <si>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</si>
  <si>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</si>
  <si>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</si>
  <si>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</si>
  <si>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</si>
  <si>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</si>
  <si>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</si>
  <si>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</si>
  <si>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</si>
  <si>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</si>
  <si>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</si>
  <si>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</si>
  <si>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</si>
  <si>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</si>
  <si>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</si>
  <si>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</si>
  <si>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</si>
  <si>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</si>
  <si>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</si>
  <si>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</si>
  <si>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</si>
  <si>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</si>
  <si>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</si>
  <si>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</si>
  <si>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</si>
  <si>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</si>
  <si>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</si>
  <si>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</si>
  <si>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</si>
  <si>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</si>
  <si>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</si>
  <si>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</si>
  <si>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</si>
  <si>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</si>
  <si>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</si>
  <si>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</si>
  <si>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</si>
  <si>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</si>
  <si>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</si>
  <si>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</si>
  <si>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</si>
  <si>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</si>
  <si>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</si>
  <si>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</si>
  <si>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</si>
  <si>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</si>
  <si>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</si>
  <si>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</si>
  <si>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</si>
  <si>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</si>
  <si>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</si>
  <si>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</si>
  <si>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</si>
  <si>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</si>
  <si>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</si>
  <si>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</si>
  <si>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</si>
  <si>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</si>
  <si>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</si>
  <si>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</si>
  <si>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</si>
  <si>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</si>
  <si>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</si>
  <si>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</si>
  <si>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</si>
  <si>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</si>
  <si>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</si>
  <si>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</si>
  <si>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</si>
  <si>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</si>
  <si>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</si>
  <si>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</si>
  <si>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</si>
  <si>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</si>
  <si>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</si>
  <si>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</si>
  <si>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</si>
  <si>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</si>
  <si>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</si>
  <si>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</si>
  <si>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</si>
  <si>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</si>
  <si>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</si>
  <si>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</si>
  <si>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</si>
  <si>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</si>
  <si>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</si>
  <si>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</si>
  <si>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</si>
  <si>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</si>
  <si>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</si>
  <si>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</si>
  <si>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</si>
  <si>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</si>
  <si>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</si>
  <si>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</si>
  <si>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</si>
  <si>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</si>
  <si>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</si>
  <si>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</si>
  <si>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</si>
  <si>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</si>
  <si>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</si>
  <si>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</si>
  <si>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</si>
  <si>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</si>
  <si>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</si>
  <si>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</si>
  <si>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</si>
  <si>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</si>
  <si>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</si>
  <si>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</si>
  <si>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</si>
  <si>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</si>
  <si>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</si>
  <si>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</si>
  <si>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</si>
  <si>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</si>
  <si>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</si>
  <si>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</si>
  <si>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</si>
  <si>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</si>
  <si>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</si>
  <si>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</si>
  <si>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</si>
  <si>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</si>
  <si>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</si>
  <si>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</si>
  <si>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</si>
  <si>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</si>
  <si>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</si>
  <si>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</si>
  <si>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</si>
  <si>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</si>
  <si>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</si>
  <si>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</si>
  <si>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</si>
  <si>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</si>
  <si>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</si>
  <si>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</si>
  <si>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</si>
  <si>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</si>
  <si>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</si>
  <si>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</si>
  <si>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</si>
  <si>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</si>
  <si>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</si>
  <si>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</si>
  <si>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</si>
  <si>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</si>
  <si>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</si>
  <si>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</si>
  <si>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</si>
  <si>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</si>
  <si>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</si>
  <si>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</si>
  <si>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</si>
  <si>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</si>
  <si>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</si>
  <si>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</si>
  <si>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</si>
  <si>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</si>
  <si>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</si>
  <si>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</si>
  <si>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</si>
  <si>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</si>
  <si>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</si>
  <si>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</si>
  <si>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</si>
  <si>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</si>
  <si>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</si>
  <si>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</si>
  <si>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</si>
  <si>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</si>
  <si>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</si>
  <si>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</si>
  <si>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</si>
  <si>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</si>
  <si>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</si>
  <si>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</si>
  <si>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</si>
  <si>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</si>
  <si>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</si>
  <si>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</si>
  <si>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</si>
  <si>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</si>
  <si>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</si>
  <si>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</si>
  <si>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</si>
  <si>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</si>
  <si>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</si>
  <si>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</si>
  <si>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</si>
  <si>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</si>
  <si>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</si>
  <si>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</si>
  <si>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</si>
  <si>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</si>
  <si>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</si>
  <si>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</si>
  <si>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</si>
  <si>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</si>
  <si>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</si>
  <si>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</si>
  <si>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</si>
  <si>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</si>
  <si>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</si>
  <si>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</si>
  <si>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</si>
  <si>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</si>
  <si>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</si>
  <si>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</si>
  <si>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</si>
  <si>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</si>
  <si>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</si>
  <si>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</si>
  <si>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</si>
  <si>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</si>
  <si>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</si>
  <si>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</si>
  <si>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</si>
  <si>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</si>
  <si>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</si>
  <si>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</si>
  <si>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</si>
  <si>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</si>
  <si>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</si>
  <si>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</si>
  <si>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</si>
  <si>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</si>
  <si>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</si>
  <si>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</si>
  <si>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</si>
  <si>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</si>
  <si>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</si>
  <si>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</si>
  <si>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</si>
  <si>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</si>
  <si>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</si>
  <si>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</si>
  <si>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</si>
  <si>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</si>
  <si>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</si>
  <si>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</si>
  <si>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</si>
  <si>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</si>
  <si>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</si>
  <si>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</si>
  <si>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</si>
  <si>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</si>
  <si>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</si>
  <si>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</si>
  <si>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</si>
  <si>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</si>
  <si>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</si>
  <si>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</si>
  <si>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</si>
  <si>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</si>
  <si>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</si>
  <si>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</si>
  <si>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</si>
  <si>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</si>
  <si>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</si>
  <si>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</si>
  <si>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</si>
  <si>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</si>
  <si>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</si>
  <si>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</si>
  <si>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</si>
  <si>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</si>
  <si>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</si>
  <si>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</si>
  <si>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</si>
  <si>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</si>
  <si>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</si>
  <si>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</si>
  <si>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</si>
  <si>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</si>
  <si>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</si>
  <si>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</si>
  <si>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</si>
  <si>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</si>
  <si>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</si>
  <si>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</si>
  <si>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</si>
  <si>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</si>
  <si>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</si>
  <si>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</si>
  <si>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</si>
  <si>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</si>
  <si>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</si>
  <si>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</si>
  <si>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</si>
  <si>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</si>
  <si>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</si>
  <si>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</si>
  <si>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</si>
  <si>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</si>
  <si>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</si>
  <si>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</si>
  <si>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</si>
  <si>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</si>
  <si>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</si>
  <si>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</si>
  <si>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</si>
  <si>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</si>
  <si>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</si>
  <si>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</si>
  <si>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</si>
  <si>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</si>
  <si>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</si>
  <si>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</si>
  <si>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</si>
  <si>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</si>
  <si>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</si>
  <si>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</si>
  <si>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</si>
  <si>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</si>
  <si>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</si>
  <si>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</si>
  <si>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</si>
  <si>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</si>
  <si>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</si>
  <si>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</si>
  <si>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</si>
  <si>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</si>
  <si>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</si>
  <si>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</si>
  <si>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</si>
  <si>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</si>
  <si>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</si>
  <si>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</si>
  <si>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</si>
  <si>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</si>
  <si>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</si>
  <si>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</si>
  <si>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</si>
  <si>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</si>
  <si>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</si>
  <si>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</si>
  <si>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</si>
  <si>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</si>
  <si>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</si>
  <si>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</si>
  <si>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</si>
  <si>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</si>
  <si>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</si>
  <si>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</si>
  <si>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</si>
  <si>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</si>
  <si>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</si>
  <si>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</si>
  <si>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</si>
  <si>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</si>
  <si>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</si>
  <si>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</si>
  <si>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</si>
  <si>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</si>
  <si>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</si>
  <si>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</si>
  <si>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</si>
  <si>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</si>
  <si>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</si>
  <si>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</si>
  <si>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</si>
  <si>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</si>
  <si>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</si>
  <si>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</si>
  <si>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</si>
  <si>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</si>
  <si>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</si>
  <si>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</si>
  <si>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</si>
  <si>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</si>
  <si>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</si>
  <si>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</si>
  <si>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</si>
  <si>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</si>
  <si>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</si>
  <si>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</si>
  <si>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</si>
  <si>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</si>
  <si>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</si>
  <si>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</si>
  <si>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</si>
  <si>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</si>
  <si>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</si>
  <si>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</si>
  <si>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</si>
  <si>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</si>
  <si>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</si>
  <si>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</si>
  <si>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</si>
  <si>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</si>
  <si>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</si>
  <si>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</si>
  <si>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</si>
  <si>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</si>
  <si>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</si>
  <si>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</si>
  <si>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</si>
  <si>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</si>
  <si>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</si>
  <si>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</si>
  <si>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</si>
  <si>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</si>
  <si>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</si>
  <si>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</si>
  <si>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</si>
  <si>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</si>
  <si>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</si>
  <si>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</si>
  <si>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</si>
  <si>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</si>
  <si>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</si>
  <si>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</si>
  <si>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</si>
  <si>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</si>
  <si>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</si>
  <si>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</si>
  <si>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</si>
  <si>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</si>
  <si>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</si>
  <si>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</si>
  <si>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</si>
  <si>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</si>
  <si>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</si>
  <si>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</si>
  <si>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</si>
  <si>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</si>
  <si>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</si>
  <si>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</si>
  <si>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</si>
  <si>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</si>
  <si>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</si>
  <si>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</si>
  <si>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</si>
  <si>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</si>
  <si>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</si>
  <si>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</si>
  <si>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</si>
  <si>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</si>
  <si>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</si>
  <si>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</si>
  <si>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</si>
  <si>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</si>
  <si>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</si>
  <si>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</si>
  <si>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</si>
  <si>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</si>
  <si>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</si>
  <si>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</si>
  <si>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</si>
  <si>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</si>
  <si>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</si>
  <si>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</si>
  <si>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</si>
  <si>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</si>
  <si>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</si>
  <si>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</si>
  <si>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</si>
  <si>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</si>
  <si>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</si>
  <si>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</si>
  <si>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</si>
  <si>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</si>
  <si>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</si>
  <si>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</si>
  <si>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</si>
  <si>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</si>
  <si>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</si>
  <si>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</si>
  <si>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</si>
  <si>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</si>
  <si>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</si>
  <si>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</si>
  <si>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</si>
  <si>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</si>
  <si>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</si>
  <si>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</si>
  <si>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</si>
  <si>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</si>
  <si>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</si>
  <si>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</si>
  <si>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</si>
  <si>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</si>
  <si>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</si>
  <si>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</si>
  <si>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</si>
  <si>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</si>
  <si>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</si>
  <si>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</si>
  <si>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</si>
  <si>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</si>
  <si>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</si>
  <si>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</si>
  <si>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</si>
  <si>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</si>
  <si>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</si>
  <si>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</si>
  <si>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</si>
  <si>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</si>
  <si>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</si>
  <si>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</si>
  <si>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</si>
  <si>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</si>
  <si>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</si>
  <si>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</si>
  <si>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</si>
  <si>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</si>
  <si>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</si>
  <si>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</si>
  <si>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</si>
  <si>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</si>
  <si>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</si>
  <si>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</si>
  <si>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</si>
  <si>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</si>
  <si>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</si>
  <si>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</si>
  <si>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</si>
  <si>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</si>
  <si>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</si>
  <si>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</si>
  <si>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</si>
  <si>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</si>
  <si>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</si>
  <si>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</si>
  <si>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</si>
  <si>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</si>
  <si>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</si>
  <si>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</si>
  <si>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</si>
  <si>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</si>
  <si>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</si>
  <si>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</si>
  <si>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</si>
  <si>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</si>
  <si>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</si>
  <si>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</si>
  <si>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</si>
  <si>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</si>
  <si>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</si>
  <si>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</si>
  <si>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</si>
  <si>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</si>
  <si>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</si>
  <si>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</si>
  <si>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</si>
  <si>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</si>
  <si>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</si>
  <si>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</si>
  <si>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</si>
  <si>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</si>
  <si>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</si>
  <si>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</si>
  <si>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</si>
  <si>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</si>
  <si>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</si>
  <si>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</si>
  <si>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</si>
  <si>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</si>
  <si>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</si>
  <si>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</si>
  <si>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</si>
  <si>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</si>
  <si>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</si>
  <si>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</si>
  <si>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</si>
  <si>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</si>
  <si>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</si>
  <si>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</si>
  <si>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</si>
  <si>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</si>
  <si>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</si>
  <si>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</si>
  <si>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</si>
  <si>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</si>
  <si>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</si>
  <si>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</si>
  <si>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</si>
  <si>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</si>
  <si>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</si>
  <si>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</si>
  <si>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</si>
  <si>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</si>
  <si>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</si>
  <si>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</si>
  <si>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</si>
  <si>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</si>
  <si>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</si>
  <si>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</si>
  <si>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</si>
  <si>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</si>
  <si>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</si>
  <si>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</si>
  <si>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</si>
  <si>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</si>
  <si>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</si>
  <si>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</si>
  <si>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</si>
  <si>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</si>
  <si>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</si>
  <si>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</si>
  <si>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</si>
  <si>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</si>
  <si>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</si>
  <si>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</si>
  <si>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</si>
  <si>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</si>
  <si>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</si>
  <si>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</si>
  <si>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</si>
  <si>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</si>
  <si>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</si>
  <si>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</si>
  <si>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</si>
  <si>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</si>
  <si>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</si>
  <si>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</si>
  <si>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</si>
  <si>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</si>
  <si>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</si>
  <si>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</si>
  <si>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</si>
  <si>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</si>
  <si>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</si>
  <si>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</si>
  <si>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</si>
  <si>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</si>
  <si>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</si>
  <si>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</si>
  <si>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</si>
  <si>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</si>
  <si>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</si>
  <si>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</si>
  <si>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</si>
  <si>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</si>
  <si>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</si>
  <si>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</si>
  <si>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</si>
  <si>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</si>
  <si>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</si>
  <si>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</si>
  <si>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</si>
  <si>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</si>
  <si>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</si>
  <si>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</si>
  <si>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</si>
  <si>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</si>
  <si>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</si>
  <si>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</si>
  <si>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</si>
  <si>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</si>
  <si>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</si>
  <si>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</si>
  <si>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</si>
  <si>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</si>
  <si>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</si>
  <si>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</si>
  <si>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</si>
  <si>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</si>
  <si>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</si>
  <si>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</si>
  <si>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</si>
  <si>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</si>
  <si>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</si>
  <si>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</si>
  <si>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</si>
  <si>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</si>
  <si>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</si>
  <si>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</si>
  <si>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</si>
  <si>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</si>
  <si>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</si>
  <si>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</si>
  <si>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</si>
  <si>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</si>
  <si>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</si>
  <si>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</si>
  <si>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</si>
  <si>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</si>
  <si>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</si>
  <si>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</si>
  <si>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</si>
  <si>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</si>
  <si>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</si>
  <si>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</si>
  <si>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</si>
  <si>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</si>
  <si>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</si>
  <si>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</si>
  <si>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</si>
  <si>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</si>
  <si>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</si>
  <si>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</si>
  <si>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</si>
  <si>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</si>
  <si>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</si>
  <si>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</si>
  <si>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</si>
  <si>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</si>
  <si>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</si>
  <si>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</si>
  <si>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</si>
  <si>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</si>
  <si>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</si>
  <si>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</si>
  <si>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</si>
  <si>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</si>
  <si>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</si>
  <si>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</si>
  <si>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</si>
  <si>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</si>
  <si>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</si>
  <si>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</si>
  <si>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</si>
  <si>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</si>
  <si>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</si>
  <si>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</si>
  <si>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</si>
  <si>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</si>
  <si>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</si>
  <si>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</si>
  <si>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</si>
  <si>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</si>
  <si>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</si>
  <si>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</si>
  <si>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</si>
  <si>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</si>
  <si>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</si>
  <si>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</si>
  <si>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</si>
  <si>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</si>
  <si>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</si>
  <si>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</si>
  <si>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</si>
  <si>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</si>
  <si>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</si>
  <si>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</si>
  <si>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</si>
  <si>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</si>
  <si>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</si>
  <si>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</si>
  <si>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</si>
  <si>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</si>
  <si>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</si>
  <si>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</si>
  <si>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</si>
  <si>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</si>
  <si>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</si>
  <si>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</si>
  <si>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</si>
  <si>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</si>
  <si>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</si>
  <si>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</si>
  <si>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</si>
  <si>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</si>
  <si>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</si>
  <si>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</si>
  <si>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</si>
  <si>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</si>
  <si>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</si>
  <si>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</si>
  <si>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</si>
  <si>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</si>
  <si>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</si>
  <si>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</si>
  <si>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</si>
  <si>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</si>
  <si>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</si>
  <si>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</si>
  <si>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</si>
  <si>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</si>
  <si>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</si>
  <si>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</si>
  <si>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</si>
  <si>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</si>
  <si>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</si>
  <si>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</si>
  <si>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</si>
  <si>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</si>
  <si>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</si>
  <si>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</si>
  <si>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</si>
  <si>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</si>
  <si>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</si>
  <si>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</si>
  <si>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</si>
  <si>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</si>
  <si>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</si>
  <si>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</si>
  <si>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</si>
  <si>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</si>
  <si>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</si>
  <si>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</si>
  <si>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</si>
  <si>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</si>
  <si>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</si>
  <si>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</si>
  <si>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</si>
  <si>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</si>
  <si>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</si>
  <si>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</si>
  <si>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</si>
  <si>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</si>
  <si>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</si>
  <si>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</si>
  <si>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</si>
  <si>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</si>
  <si>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</si>
  <si>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</si>
  <si>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</si>
  <si>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</si>
  <si>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</si>
  <si>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</si>
  <si>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</si>
  <si>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</si>
  <si>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</si>
  <si>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</si>
  <si>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</si>
  <si>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</si>
  <si>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</si>
  <si>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</si>
  <si>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</si>
  <si>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</si>
  <si>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</si>
  <si>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</si>
  <si>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</si>
  <si>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</si>
  <si>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</si>
  <si>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</si>
  <si>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</si>
  <si>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</si>
  <si>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</si>
  <si>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</si>
  <si>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</si>
  <si>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</si>
  <si>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</si>
  <si>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</si>
  <si>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</si>
  <si>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</si>
  <si>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</si>
  <si>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</si>
  <si>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</si>
  <si>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</si>
  <si>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</si>
  <si>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</si>
  <si>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</si>
  <si>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</si>
  <si>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</si>
  <si>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</si>
  <si>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</si>
  <si>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</si>
  <si>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</si>
  <si>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</si>
  <si>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</si>
  <si>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</si>
  <si>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</si>
  <si>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</si>
  <si>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</si>
  <si>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</si>
  <si>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</si>
  <si>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</si>
  <si>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</si>
  <si>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</si>
  <si>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</si>
  <si>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</si>
  <si>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</si>
  <si>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</si>
  <si>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</si>
  <si>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</si>
  <si>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</si>
  <si>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</si>
  <si>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</si>
  <si>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</si>
  <si>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</si>
  <si>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</si>
  <si>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</si>
  <si>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</si>
  <si>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</si>
  <si>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</si>
  <si>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</si>
  <si>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</si>
  <si>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</si>
  <si>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</si>
  <si>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</si>
  <si>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</si>
  <si>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</si>
  <si>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</si>
  <si>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</si>
  <si>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</si>
  <si>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</si>
  <si>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</si>
  <si>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</si>
  <si>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</si>
  <si>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</si>
  <si>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</si>
  <si>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</si>
  <si>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</si>
  <si>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</si>
  <si>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</si>
  <si>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</si>
  <si>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</si>
  <si>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</si>
  <si>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</si>
  <si>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</si>
  <si>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</si>
  <si>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</si>
  <si>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</si>
  <si>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</si>
  <si>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</si>
  <si>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</si>
  <si>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</si>
  <si>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</si>
  <si>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</si>
  <si>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</si>
  <si>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</si>
  <si>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</si>
  <si>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</si>
  <si>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</si>
  <si>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</si>
  <si>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</si>
  <si>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</si>
  <si>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</si>
  <si>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</si>
  <si>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</si>
  <si>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</si>
  <si>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</si>
  <si>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</si>
  <si>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</si>
  <si>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</si>
  <si>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</si>
  <si>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</si>
  <si>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</si>
  <si>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</si>
  <si>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</si>
  <si>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</si>
  <si>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</si>
  <si>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</si>
  <si>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</si>
  <si>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</si>
  <si>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</si>
  <si>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</si>
  <si>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</si>
  <si>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</si>
  <si>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</si>
  <si>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</si>
  <si>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</si>
  <si>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</si>
  <si>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</si>
  <si>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</si>
  <si>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</si>
  <si>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</si>
  <si>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</si>
  <si>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</si>
  <si>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</si>
  <si>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</si>
  <si>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</si>
  <si>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</si>
  <si>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</si>
  <si>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</si>
  <si>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</si>
  <si>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</si>
  <si>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</si>
  <si>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</si>
  <si>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</si>
  <si>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</si>
  <si>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</si>
  <si>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</si>
  <si>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</si>
  <si>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</si>
  <si>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</si>
  <si>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</si>
  <si>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</si>
  <si>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</si>
  <si>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</si>
  <si>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</si>
  <si>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</si>
  <si>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</si>
  <si>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</si>
  <si>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</si>
  <si>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</si>
  <si>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</si>
  <si>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</si>
  <si>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</si>
  <si>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</si>
  <si>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</si>
  <si>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</si>
  <si>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</si>
  <si>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</si>
  <si>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</si>
  <si>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</si>
  <si>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</si>
  <si>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</si>
  <si>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</si>
  <si>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</si>
  <si>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</si>
  <si>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</si>
  <si>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</si>
  <si>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</si>
  <si>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</si>
  <si>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</si>
  <si>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</si>
  <si>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</si>
  <si>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</si>
  <si>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</si>
  <si>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</si>
  <si>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</si>
  <si>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</si>
  <si>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</si>
  <si>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</si>
  <si>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</si>
  <si>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</si>
  <si>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</si>
  <si>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</si>
  <si>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</si>
  <si>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</si>
  <si>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</si>
  <si>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</si>
  <si>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</si>
  <si>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</si>
  <si>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</si>
  <si>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</si>
  <si>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</si>
  <si>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</si>
  <si>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</si>
  <si>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</si>
  <si>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</si>
  <si>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</si>
  <si>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</si>
  <si>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</si>
  <si>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</si>
  <si>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</si>
  <si>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</si>
  <si>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</si>
  <si>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</si>
  <si>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</si>
  <si>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</si>
  <si>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</si>
  <si>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</si>
  <si>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</si>
  <si>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</si>
  <si>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</si>
  <si>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</si>
  <si>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</si>
  <si>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</si>
  <si>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</si>
  <si>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</si>
  <si>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</si>
  <si>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</si>
  <si>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</si>
  <si>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</si>
  <si>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</si>
  <si>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</si>
  <si>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</si>
  <si>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</si>
  <si>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</si>
  <si>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</si>
  <si>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</si>
  <si>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</si>
  <si>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</si>
  <si>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</si>
  <si>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</si>
  <si>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</si>
  <si>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</si>
  <si>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</si>
  <si>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</si>
  <si>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</si>
  <si>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</si>
  <si>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</si>
  <si>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</si>
  <si>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</si>
  <si>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</si>
  <si>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</si>
  <si>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</si>
  <si>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</si>
  <si>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</si>
  <si>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</si>
  <si>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</si>
  <si>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</si>
  <si>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</si>
  <si>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</si>
  <si>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</si>
  <si>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</si>
  <si>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</si>
  <si>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</si>
  <si>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</si>
  <si>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</si>
  <si>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</si>
  <si>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</si>
  <si>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</si>
  <si>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</si>
  <si>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</si>
  <si>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</si>
  <si>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</si>
  <si>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</si>
  <si>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</si>
  <si>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</si>
  <si>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</si>
  <si>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</si>
  <si>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</si>
  <si>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</si>
  <si>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</si>
  <si>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</si>
  <si>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</si>
  <si>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</si>
  <si>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</si>
  <si>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</si>
  <si>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</si>
  <si>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</si>
  <si>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</si>
  <si>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</si>
  <si>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</si>
  <si>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</si>
  <si>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</si>
  <si>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</si>
  <si>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</si>
  <si>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</si>
  <si>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</si>
  <si>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</si>
  <si>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</si>
  <si>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</si>
  <si>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</si>
  <si>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</si>
  <si>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</si>
  <si>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</si>
  <si>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</si>
  <si>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</si>
  <si>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</si>
  <si>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</si>
  <si>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</si>
  <si>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</si>
  <si>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</si>
  <si>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</si>
  <si>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</si>
  <si>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</si>
  <si>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</si>
  <si>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</si>
  <si>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</si>
  <si>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</si>
  <si>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</si>
  <si>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</si>
  <si>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</si>
  <si>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</si>
  <si>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</si>
  <si>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</si>
  <si>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</si>
  <si>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</si>
  <si>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</si>
  <si>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</si>
  <si>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</si>
  <si>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</si>
  <si>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</si>
  <si>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</si>
  <si>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</si>
  <si>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</si>
  <si>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</si>
  <si>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</si>
  <si>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</si>
  <si>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</si>
  <si>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</si>
  <si>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</si>
  <si>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</si>
  <si>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</si>
  <si>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</si>
  <si>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</si>
  <si>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</si>
  <si>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</si>
  <si>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</si>
  <si>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</si>
  <si>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</si>
  <si>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</si>
  <si>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</si>
  <si>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</si>
  <si>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</si>
  <si>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</si>
  <si>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</si>
  <si>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</si>
  <si>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</si>
  <si>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</si>
  <si>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</si>
  <si>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</si>
  <si>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</si>
  <si>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</si>
  <si>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</si>
  <si>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</si>
  <si>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</si>
  <si>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</si>
  <si>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</si>
  <si>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</si>
  <si>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</si>
  <si>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</si>
  <si>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</si>
  <si>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</si>
  <si>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</si>
  <si>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</si>
  <si>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</si>
  <si>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</si>
  <si>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</si>
  <si>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</si>
  <si>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</si>
  <si>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</si>
  <si>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</si>
  <si>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</si>
  <si>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</si>
  <si>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</si>
  <si>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</si>
  <si>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</si>
  <si>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</si>
  <si>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</si>
  <si>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</si>
  <si>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</si>
  <si>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</si>
  <si>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</si>
  <si>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</si>
  <si>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</si>
  <si>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</si>
  <si>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</si>
  <si>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</si>
  <si>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</si>
  <si>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</si>
  <si>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</si>
  <si>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</si>
  <si>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</si>
  <si>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</si>
  <si>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</si>
  <si>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</si>
  <si>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</si>
  <si>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</si>
  <si>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</si>
  <si>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</si>
  <si>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</si>
  <si>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</si>
  <si>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</si>
  <si>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</si>
  <si>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</si>
  <si>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</si>
  <si>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</si>
  <si>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</si>
  <si>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</si>
  <si>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</si>
  <si>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</si>
  <si>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</si>
  <si>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</si>
  <si>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</si>
  <si>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</si>
  <si>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</si>
  <si>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</si>
  <si>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</si>
  <si>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</si>
  <si>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</si>
  <si>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</si>
  <si>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</si>
  <si>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</si>
  <si>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</si>
  <si>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</si>
  <si>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</si>
  <si>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</si>
  <si>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</si>
  <si>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</si>
  <si>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</si>
  <si>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</si>
  <si>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</si>
  <si>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</si>
  <si>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</si>
  <si>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</si>
  <si>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</si>
  <si>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</si>
  <si>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</si>
  <si>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</si>
  <si>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</si>
  <si>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</si>
  <si>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</si>
  <si>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</si>
  <si>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</si>
  <si>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</si>
  <si>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</si>
  <si>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</si>
  <si>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</si>
  <si>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</si>
  <si>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</si>
  <si>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</si>
  <si>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</si>
  <si>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</si>
  <si>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</si>
  <si>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</si>
  <si>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</si>
  <si>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</si>
  <si>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</si>
  <si>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</si>
  <si>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</si>
  <si>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</si>
  <si>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</si>
  <si>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</si>
  <si>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</si>
  <si>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</si>
  <si>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</si>
  <si>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</si>
  <si>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</si>
  <si>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</si>
  <si>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</si>
  <si>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</si>
  <si>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</si>
  <si>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</si>
  <si>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</si>
  <si>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</si>
  <si>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</si>
  <si>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</si>
  <si>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</si>
  <si>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</si>
  <si>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</si>
  <si>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</si>
  <si>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</si>
  <si>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</si>
  <si>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</si>
  <si>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</si>
  <si>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</si>
  <si>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</si>
  <si>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</si>
  <si>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</si>
  <si>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</si>
  <si>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</si>
  <si>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</si>
  <si>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</si>
  <si>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</si>
  <si>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</si>
  <si>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</si>
  <si>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</si>
  <si>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</si>
  <si>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</si>
  <si>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</si>
  <si>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</si>
  <si>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</si>
  <si>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</si>
  <si>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</si>
  <si>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</si>
  <si>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</si>
  <si>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</si>
  <si>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</si>
  <si>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</si>
  <si>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</si>
  <si>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</si>
  <si>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</si>
  <si>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</si>
  <si>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</si>
  <si>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</si>
  <si>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</si>
  <si>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</si>
  <si>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</si>
  <si>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</si>
  <si>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</si>
  <si>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</si>
  <si>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</si>
  <si>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</si>
  <si>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</si>
  <si>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</si>
  <si>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</si>
  <si>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</si>
  <si>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</si>
  <si>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</si>
  <si>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</si>
  <si>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</si>
  <si>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</si>
  <si>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</si>
  <si>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</si>
  <si>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</si>
  <si>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</si>
  <si>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</si>
  <si>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</si>
  <si>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</si>
  <si>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</si>
  <si>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</si>
  <si>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</si>
  <si>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</si>
  <si>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</si>
  <si>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</si>
  <si>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</si>
  <si>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</si>
  <si>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</si>
  <si>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</si>
  <si>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</si>
  <si>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</si>
  <si>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</si>
  <si>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</si>
  <si>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</si>
  <si>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</si>
  <si>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</si>
  <si>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</si>
  <si>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</si>
  <si>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</si>
  <si>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</si>
  <si>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</si>
  <si>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</si>
  <si>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</si>
  <si>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</si>
  <si>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</si>
  <si>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</si>
  <si>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</si>
  <si>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</si>
  <si>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</si>
  <si>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</si>
  <si>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</si>
  <si>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</si>
  <si>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</si>
  <si>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</si>
  <si>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</si>
  <si>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</si>
  <si>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</si>
  <si>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</si>
  <si>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</si>
  <si>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</si>
  <si>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</si>
  <si>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</si>
  <si>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</si>
  <si>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</si>
  <si>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</si>
  <si>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</si>
  <si>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</si>
  <si>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</si>
  <si>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</si>
  <si>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</si>
  <si>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</si>
  <si>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</si>
  <si>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</si>
  <si>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</si>
  <si>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</si>
  <si>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</si>
  <si>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</si>
  <si>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</si>
  <si>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</si>
  <si>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</si>
  <si>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</si>
  <si>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</si>
  <si>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</si>
  <si>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</si>
  <si>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</si>
  <si>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</si>
  <si>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</si>
  <si>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</si>
  <si>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</si>
  <si>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</si>
  <si>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</si>
  <si>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</si>
  <si>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</si>
  <si>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</si>
  <si>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</si>
  <si>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</si>
  <si>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</si>
  <si>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</si>
  <si>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</si>
  <si>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</si>
  <si>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</si>
  <si>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</si>
  <si>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</si>
  <si>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</si>
  <si>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</si>
  <si>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</si>
  <si>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</si>
  <si>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</si>
  <si>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</si>
  <si>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</si>
  <si>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</si>
  <si>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</si>
  <si>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</si>
  <si>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</si>
  <si>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</si>
  <si>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</si>
  <si>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</si>
  <si>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</si>
  <si>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</si>
  <si>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</si>
  <si>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</si>
  <si>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</si>
  <si>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</si>
  <si>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</si>
  <si>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</si>
  <si>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</si>
  <si>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</si>
  <si>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</si>
  <si>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</si>
  <si>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</si>
  <si>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</si>
  <si>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</si>
  <si>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</si>
  <si>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</si>
  <si>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</si>
  <si>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</si>
  <si>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</si>
  <si>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</si>
  <si>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</si>
  <si>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</si>
  <si>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</si>
  <si>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</si>
  <si>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</si>
  <si>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</si>
  <si>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</si>
  <si>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</si>
  <si>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</si>
  <si>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</si>
  <si>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</si>
  <si>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</si>
  <si>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</si>
  <si>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</si>
  <si>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</si>
  <si>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</si>
  <si>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</si>
  <si>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</si>
  <si>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</si>
  <si>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</si>
  <si>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</si>
  <si>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</si>
  <si>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</si>
  <si>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</si>
  <si>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</si>
  <si>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</si>
  <si>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</si>
  <si>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</si>
  <si>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</si>
  <si>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</si>
  <si>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</si>
  <si>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</si>
  <si>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</si>
  <si>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</si>
  <si>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</si>
  <si>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</si>
  <si>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</si>
  <si>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</si>
  <si>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</si>
  <si>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</si>
  <si>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</si>
  <si>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</si>
  <si>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</si>
  <si>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</si>
  <si>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</si>
  <si>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</si>
  <si>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</si>
  <si>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</si>
  <si>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</si>
  <si>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</si>
  <si>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</si>
  <si>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</si>
  <si>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</si>
  <si>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</si>
  <si>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</si>
  <si>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</si>
  <si>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</si>
  <si>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</si>
  <si>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</si>
  <si>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</si>
  <si>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</si>
  <si>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</si>
  <si>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</si>
  <si>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</si>
  <si>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</si>
  <si>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</si>
  <si>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</si>
  <si>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</si>
  <si>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</si>
  <si>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</si>
  <si>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</si>
  <si>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</si>
  <si>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</si>
  <si>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</si>
  <si>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</si>
  <si>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</si>
  <si>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</si>
  <si>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</si>
  <si>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</si>
  <si>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</si>
  <si>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</si>
  <si>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</si>
  <si>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</si>
  <si>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</si>
  <si>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</si>
  <si>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</si>
  <si>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</si>
  <si>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</si>
  <si>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</si>
  <si>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</si>
  <si>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</si>
  <si>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</si>
  <si>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</si>
  <si>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</si>
  <si>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</si>
  <si>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</si>
  <si>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</si>
  <si>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</si>
  <si>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</si>
  <si>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</si>
  <si>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</si>
  <si>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</si>
  <si>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</si>
  <si>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</si>
  <si>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</si>
  <si>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</si>
  <si>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</si>
  <si>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</si>
  <si>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</si>
  <si>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</si>
  <si>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</si>
  <si>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</si>
  <si>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</si>
  <si>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</si>
  <si>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</si>
  <si>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</si>
  <si>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</si>
  <si>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</si>
  <si>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</si>
  <si>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</si>
  <si>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</si>
  <si>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</si>
  <si>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</si>
  <si>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</si>
  <si>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</si>
  <si>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</si>
  <si>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</si>
  <si>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</si>
  <si>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</si>
  <si>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</si>
  <si>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</si>
  <si>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</si>
  <si>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</si>
  <si>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</si>
  <si>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</si>
  <si>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</si>
  <si>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</si>
  <si>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</si>
  <si>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</si>
  <si>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</si>
  <si>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</si>
  <si>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</si>
  <si>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</si>
  <si>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</si>
  <si>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</si>
  <si>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</si>
  <si>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</si>
  <si>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</si>
  <si>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</si>
  <si>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</si>
  <si>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</si>
  <si>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</si>
  <si>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</si>
  <si>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</si>
  <si>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</si>
  <si>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</si>
  <si>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</si>
  <si>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</si>
  <si>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</si>
  <si>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</si>
  <si>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</si>
  <si>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</si>
  <si>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</si>
  <si>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</si>
  <si>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</si>
  <si>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</si>
  <si>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</si>
  <si>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</si>
  <si>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</si>
  <si>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</si>
  <si>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</si>
  <si>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</si>
  <si>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</si>
  <si>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</si>
  <si>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</si>
  <si>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</si>
  <si>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</si>
  <si>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</si>
  <si>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</si>
  <si>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</si>
  <si>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</si>
  <si>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</si>
  <si>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</si>
  <si>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</si>
  <si>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</si>
  <si>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</si>
  <si>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</si>
  <si>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</si>
  <si>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</si>
  <si>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</si>
  <si>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</si>
  <si>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</si>
  <si>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</si>
  <si>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</si>
  <si>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</si>
  <si>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</si>
  <si>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</si>
  <si>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</si>
  <si>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</si>
  <si>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</si>
  <si>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</si>
  <si>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</si>
  <si>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</si>
  <si>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</si>
  <si>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</si>
  <si>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</si>
  <si>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</si>
  <si>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</si>
  <si>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</si>
  <si>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</si>
  <si>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</si>
  <si>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</si>
  <si>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</si>
  <si>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</si>
  <si>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</si>
  <si>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</si>
  <si>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</si>
  <si>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</si>
  <si>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</si>
  <si>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</si>
  <si>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</si>
  <si>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</si>
  <si>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</si>
  <si>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</si>
  <si>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</si>
  <si>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</si>
  <si>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</si>
  <si>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</si>
  <si>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</si>
  <si>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</si>
  <si>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</si>
  <si>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</si>
  <si>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</si>
  <si>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</si>
  <si>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</si>
  <si>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</si>
  <si>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</si>
  <si>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</si>
  <si>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</si>
  <si>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</si>
  <si>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</si>
  <si>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</si>
  <si>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</si>
  <si>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</si>
  <si>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</si>
  <si>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</si>
  <si>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</si>
  <si>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</si>
  <si>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</si>
  <si>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</si>
  <si>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</si>
  <si>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</si>
  <si>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</si>
  <si>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</si>
  <si>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</si>
  <si>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</si>
  <si>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</si>
  <si>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</si>
  <si>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</si>
  <si>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</si>
  <si>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</si>
  <si>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</si>
  <si>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</si>
  <si>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</si>
  <si>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</si>
  <si>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</si>
  <si>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</si>
  <si>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</si>
  <si>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</si>
  <si>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</si>
  <si>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</si>
  <si>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</si>
  <si>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</si>
  <si>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</si>
  <si>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</si>
  <si>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</si>
  <si>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</si>
  <si>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</si>
  <si>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</si>
  <si>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</si>
  <si>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</si>
  <si>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</si>
  <si>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</si>
  <si>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</si>
  <si>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</si>
  <si>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</si>
  <si>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</si>
  <si>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</si>
  <si>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</si>
  <si>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</si>
  <si>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</si>
  <si>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</si>
  <si>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</si>
  <si>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</si>
  <si>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</si>
  <si>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</si>
  <si>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</si>
  <si>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</si>
  <si>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</si>
  <si>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</si>
  <si>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</si>
  <si>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</si>
  <si>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</si>
  <si>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</si>
  <si>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</si>
  <si>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</si>
  <si>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</si>
  <si>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</si>
  <si>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</si>
  <si>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</si>
  <si>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</si>
  <si>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</si>
  <si>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</si>
  <si>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</si>
  <si>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</si>
  <si>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</si>
  <si>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</si>
  <si>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</si>
  <si>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</si>
  <si>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</si>
  <si>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</si>
  <si>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</si>
  <si>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</si>
  <si>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</si>
  <si>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</si>
  <si>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</si>
  <si>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</si>
  <si>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</si>
  <si>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</si>
  <si>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</si>
  <si>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</si>
  <si>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</si>
  <si>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</si>
  <si>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</si>
  <si>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</si>
  <si>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</si>
  <si>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</si>
  <si>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</si>
  <si>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</si>
  <si>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</si>
  <si>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</si>
  <si>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</si>
  <si>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</si>
  <si>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</si>
  <si>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</si>
  <si>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</si>
  <si>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</si>
  <si>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</si>
  <si>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</si>
  <si>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</si>
  <si>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</si>
  <si>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</si>
  <si>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</si>
  <si>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</si>
  <si>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</si>
  <si>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</si>
  <si>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</si>
  <si>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</si>
  <si>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</si>
  <si>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</si>
  <si>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</si>
  <si>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</si>
  <si>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</si>
  <si>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</si>
  <si>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</si>
  <si>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</si>
  <si>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</si>
  <si>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</si>
  <si>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</si>
  <si>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</si>
  <si>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</si>
  <si>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</si>
  <si>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</si>
  <si>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</si>
  <si>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</si>
  <si>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</si>
  <si>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</si>
  <si>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</si>
  <si>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</si>
  <si>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</si>
  <si>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</si>
  <si>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</si>
  <si>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</si>
  <si>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</si>
  <si>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</si>
  <si>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</si>
  <si>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</si>
  <si>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</si>
  <si>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</si>
  <si>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</si>
  <si>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</si>
  <si>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</si>
  <si>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</si>
  <si>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</si>
  <si>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</si>
  <si>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</si>
  <si>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</si>
  <si>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</si>
  <si>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</si>
  <si>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</si>
  <si>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</si>
  <si>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</si>
  <si>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</si>
  <si>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</si>
  <si>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</si>
  <si>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</si>
  <si>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</si>
  <si>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</si>
  <si>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</si>
  <si>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</si>
  <si>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</si>
  <si>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</si>
  <si>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</si>
  <si>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</si>
  <si>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</si>
  <si>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</si>
  <si>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</si>
  <si>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</si>
  <si>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</si>
  <si>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</si>
  <si>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</si>
  <si>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</si>
  <si>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</si>
  <si>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</si>
  <si>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</si>
  <si>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</si>
  <si>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</si>
  <si>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</si>
  <si>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</si>
  <si>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</si>
  <si>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</si>
  <si>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</si>
  <si>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</si>
  <si>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</si>
  <si>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</si>
  <si>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</si>
  <si>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</si>
  <si>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</si>
  <si>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</si>
  <si>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</si>
  <si>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</si>
  <si>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</si>
  <si>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</si>
  <si>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</si>
  <si>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</si>
  <si>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</si>
  <si>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</si>
  <si>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</si>
  <si>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</si>
  <si>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</si>
  <si>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</si>
  <si>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</si>
  <si>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</si>
  <si>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</si>
  <si>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</si>
  <si>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</si>
  <si>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</si>
  <si>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</si>
  <si>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</si>
  <si>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</si>
  <si>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</si>
  <si>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</si>
  <si>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</si>
  <si>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</si>
  <si>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</si>
  <si>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</si>
  <si>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</si>
  <si>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</si>
  <si>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</si>
  <si>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</si>
  <si>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</si>
  <si>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</si>
  <si>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</si>
  <si>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</si>
  <si>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</si>
  <si>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</si>
  <si>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</si>
  <si>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</si>
  <si>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</si>
  <si>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</si>
  <si>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</si>
  <si>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</si>
  <si>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</si>
  <si>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</si>
  <si>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</si>
  <si>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</si>
  <si>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</si>
  <si>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</si>
  <si>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</si>
  <si>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</si>
  <si>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</si>
  <si>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</si>
  <si>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</si>
  <si>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</si>
  <si>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</si>
  <si>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</si>
  <si>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</si>
  <si>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</si>
  <si>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</si>
  <si>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</si>
  <si>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</si>
  <si>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</si>
  <si>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</si>
  <si>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</si>
  <si>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</si>
  <si>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</si>
  <si>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</si>
  <si>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</si>
  <si>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</si>
  <si>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</si>
  <si>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</si>
  <si>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</si>
  <si>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</si>
  <si>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</si>
  <si>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</si>
  <si>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</si>
  <si>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</si>
  <si>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</si>
  <si>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</si>
  <si>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</si>
  <si>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</si>
  <si>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</si>
  <si>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</si>
  <si>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</si>
  <si>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</si>
  <si>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</si>
  <si>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</si>
  <si>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</si>
  <si>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</si>
  <si>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</si>
  <si>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</si>
  <si>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</si>
  <si>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</si>
  <si>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</si>
  <si>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</si>
  <si>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</si>
  <si>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</si>
  <si>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</si>
  <si>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</si>
  <si>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</si>
  <si>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</si>
  <si>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</si>
  <si>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</si>
  <si>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</si>
  <si>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</si>
  <si>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</si>
  <si>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</si>
  <si>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</si>
  <si>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</si>
  <si>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</si>
  <si>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</si>
  <si>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</si>
  <si>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</si>
  <si>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</si>
  <si>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</si>
  <si>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</si>
  <si>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</si>
  <si>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</si>
  <si>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</si>
  <si>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</si>
  <si>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</si>
  <si>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</si>
  <si>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</si>
  <si>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</si>
  <si>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</si>
  <si>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</si>
  <si>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</si>
  <si>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</si>
  <si>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</si>
  <si>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</si>
  <si>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</si>
  <si>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</si>
  <si>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</si>
  <si>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</si>
  <si>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</si>
  <si>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</si>
  <si>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</si>
  <si>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</si>
  <si>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</si>
  <si>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</si>
  <si>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</si>
  <si>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</si>
  <si>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</si>
  <si>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</si>
  <si>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</si>
  <si>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</si>
  <si>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</si>
  <si>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</si>
  <si>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</si>
  <si>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</si>
  <si>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</si>
  <si>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</si>
  <si>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</si>
  <si>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</si>
  <si>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</si>
  <si>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</si>
  <si>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</si>
  <si>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</si>
  <si>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</si>
  <si>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</si>
  <si>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</si>
  <si>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</si>
  <si>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</si>
  <si>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</si>
  <si>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</si>
  <si>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</si>
  <si>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</si>
  <si>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</si>
  <si>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</si>
  <si>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</si>
  <si>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</si>
  <si>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</si>
  <si>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</si>
  <si>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</si>
  <si>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</si>
  <si>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</si>
  <si>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</si>
  <si>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</si>
  <si>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</si>
  <si>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</si>
  <si>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</si>
  <si>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</si>
  <si>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</si>
  <si>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</si>
  <si>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</si>
  <si>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</si>
  <si>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</si>
  <si>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</si>
  <si>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</si>
  <si>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</si>
  <si>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</si>
  <si>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</si>
  <si>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</si>
  <si>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</si>
  <si>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</si>
  <si>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</si>
  <si>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</si>
  <si>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</si>
  <si>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</si>
  <si>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</si>
  <si>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</si>
  <si>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</si>
  <si>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</si>
  <si>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</si>
  <si>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</si>
  <si>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</si>
  <si>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</si>
  <si>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</si>
  <si>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</si>
  <si>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</si>
  <si>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</si>
  <si>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</si>
  <si>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</si>
  <si>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</si>
  <si>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</si>
  <si>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</si>
  <si>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</si>
  <si>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</si>
  <si>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</si>
  <si>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</si>
  <si>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</si>
  <si>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</si>
  <si>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</si>
  <si>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</si>
  <si>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</si>
  <si>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</si>
  <si>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</si>
  <si>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</si>
  <si>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</si>
  <si>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</si>
  <si>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</si>
  <si>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</si>
  <si>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</si>
  <si>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</si>
  <si>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</si>
  <si>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</si>
  <si>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</si>
  <si>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</si>
  <si>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</si>
  <si>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</si>
  <si>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</si>
  <si>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</si>
  <si>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</si>
  <si>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</si>
  <si>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</si>
  <si>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</si>
  <si>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</si>
  <si>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</si>
  <si>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</si>
  <si>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</si>
  <si>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</si>
  <si>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</si>
  <si>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</si>
  <si>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</si>
  <si>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</si>
  <si>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</si>
  <si>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</si>
  <si>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</si>
  <si>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</si>
  <si>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</si>
  <si>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</si>
  <si>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</si>
  <si>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</si>
  <si>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</si>
  <si>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</si>
  <si>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</si>
  <si>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</si>
  <si>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</si>
  <si>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</si>
  <si>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</si>
  <si>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</si>
  <si>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</si>
  <si>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</si>
  <si>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</si>
  <si>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</si>
  <si>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</si>
  <si>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</si>
  <si>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</si>
  <si>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</si>
  <si>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</si>
  <si>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</si>
  <si>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</si>
  <si>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</si>
  <si>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</si>
  <si>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</si>
  <si>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</si>
  <si>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</si>
  <si>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</si>
  <si>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</si>
  <si>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</si>
  <si>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</si>
  <si>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</si>
  <si>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</si>
  <si>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</si>
  <si>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</si>
  <si>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</si>
  <si>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</si>
  <si>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</si>
  <si>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</si>
  <si>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</si>
  <si>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</si>
  <si>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</si>
  <si>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</si>
  <si>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</si>
  <si>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</si>
  <si>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</si>
  <si>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</si>
  <si>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</si>
  <si>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</si>
  <si>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</si>
  <si>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</si>
  <si>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</si>
  <si>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</si>
  <si>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</si>
  <si>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</si>
  <si>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</si>
  <si>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</si>
  <si>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</si>
  <si>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</si>
  <si>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</si>
  <si>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</si>
  <si>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</si>
  <si>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</si>
  <si>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</si>
  <si>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</si>
  <si>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</si>
  <si>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</si>
  <si>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</si>
  <si>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</si>
  <si>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</si>
  <si>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</si>
  <si>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</si>
  <si>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</si>
  <si>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</si>
  <si>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</si>
  <si>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</si>
  <si>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</si>
  <si>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</si>
  <si>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</si>
  <si>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</si>
  <si>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</si>
  <si>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</si>
  <si>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</si>
  <si>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</si>
  <si>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</si>
  <si>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</si>
  <si>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</si>
  <si>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</si>
  <si>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</si>
  <si>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</si>
  <si>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</si>
  <si>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</si>
  <si>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</si>
  <si>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</si>
  <si>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</si>
  <si>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</si>
  <si>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</si>
  <si>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</si>
  <si>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</si>
  <si>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</si>
  <si>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</si>
  <si>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</si>
  <si>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</si>
  <si>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</si>
  <si>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</si>
  <si>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</si>
  <si>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</si>
  <si>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</si>
  <si>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</si>
  <si>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</si>
  <si>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</si>
  <si>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</si>
  <si>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</si>
  <si>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</si>
  <si>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</si>
  <si>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</si>
  <si>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</si>
  <si>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</si>
  <si>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</si>
  <si>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</si>
  <si>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</si>
  <si>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</si>
  <si>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</si>
  <si>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</si>
  <si>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</si>
  <si>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</si>
  <si>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</si>
  <si>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</si>
  <si>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</si>
  <si>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</si>
  <si>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</si>
  <si>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</si>
  <si>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</si>
  <si>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</si>
  <si>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</si>
  <si>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</si>
  <si>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</si>
  <si>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</si>
  <si>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</si>
  <si>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</si>
  <si>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</si>
  <si>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</si>
  <si>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</si>
  <si>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</si>
  <si>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</si>
  <si>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</si>
  <si>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</si>
  <si>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</si>
  <si>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</si>
  <si>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</si>
  <si>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</si>
  <si>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</si>
  <si>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</si>
  <si>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</si>
  <si>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</si>
  <si>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</si>
  <si>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</si>
  <si>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</si>
  <si>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</si>
  <si>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</si>
  <si>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</si>
  <si>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</si>
  <si>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</si>
  <si>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</si>
  <si>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</si>
  <si>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</si>
  <si>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</si>
  <si>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</si>
  <si>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</si>
  <si>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</si>
  <si>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</si>
  <si>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</si>
  <si>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</si>
  <si>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</si>
  <si>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</si>
  <si>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</si>
  <si>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</si>
  <si>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</si>
  <si>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</si>
  <si>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</si>
  <si>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</si>
  <si>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</si>
  <si>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</si>
  <si>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</si>
  <si>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</si>
  <si>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</si>
  <si>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</si>
  <si>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</si>
  <si>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</si>
  <si>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</si>
  <si>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</si>
  <si>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</si>
  <si>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</si>
  <si>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</si>
  <si>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</si>
  <si>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</si>
  <si>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</si>
  <si>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</si>
  <si>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</si>
  <si>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</si>
  <si>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</si>
  <si>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</si>
  <si>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</si>
  <si>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</si>
  <si>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</si>
  <si>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</si>
  <si>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</si>
  <si>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</si>
  <si>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</si>
  <si>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</si>
  <si>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</si>
  <si>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</si>
  <si>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</si>
  <si>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</si>
  <si>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</si>
  <si>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</si>
  <si>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</si>
  <si>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</si>
  <si>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</si>
  <si>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</si>
  <si>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</si>
  <si>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</si>
  <si>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</si>
  <si>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</si>
  <si>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</si>
  <si>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</si>
  <si>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</si>
  <si>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</si>
  <si>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</si>
  <si>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</si>
  <si>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</si>
  <si>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</si>
  <si>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</si>
  <si>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</si>
  <si>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</si>
  <si>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</si>
  <si>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</si>
  <si>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</si>
  <si>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</si>
  <si>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</si>
  <si>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</si>
  <si>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</si>
  <si>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</si>
  <si>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</si>
  <si>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</si>
  <si>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</si>
  <si>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</si>
  <si>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</si>
  <si>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</si>
  <si>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</si>
  <si>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</si>
  <si>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</si>
  <si>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</si>
  <si>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</si>
  <si>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</si>
  <si>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</si>
  <si>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</si>
  <si>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</si>
  <si>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</si>
  <si>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</si>
  <si>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</si>
  <si>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</si>
  <si>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</si>
  <si>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</si>
  <si>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</si>
  <si>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</si>
  <si>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</si>
  <si>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</si>
  <si>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</si>
  <si>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</si>
  <si>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</si>
  <si>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</si>
  <si>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</si>
  <si>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</si>
  <si>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</si>
  <si>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</si>
  <si>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</si>
  <si>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</si>
  <si>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</si>
  <si>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</si>
  <si>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</si>
  <si>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</si>
  <si>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</si>
  <si>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</si>
  <si>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</si>
  <si>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</si>
  <si>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</si>
  <si>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</si>
  <si>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</si>
  <si>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</si>
  <si>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</si>
  <si>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</si>
  <si>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</si>
  <si>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</si>
  <si>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</si>
  <si>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</si>
  <si>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</si>
  <si>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</si>
  <si>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</si>
  <si>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</si>
  <si>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</si>
  <si>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</si>
  <si>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</si>
  <si>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</si>
  <si>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</si>
  <si>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</si>
  <si>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</si>
  <si>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</si>
  <si>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</si>
  <si>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</si>
  <si>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</si>
  <si>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</si>
  <si>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</si>
  <si>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</si>
  <si>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</si>
  <si>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</si>
  <si>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</si>
  <si>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</si>
  <si>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</si>
  <si>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</si>
  <si>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</si>
  <si>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</si>
  <si>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</si>
  <si>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</si>
  <si>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</si>
  <si>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</si>
  <si>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</si>
  <si>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</si>
  <si>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</si>
  <si>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</si>
  <si>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</si>
  <si>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</si>
  <si>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</si>
  <si>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</si>
  <si>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</si>
  <si>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</si>
  <si>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</si>
  <si>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</si>
  <si>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</si>
  <si>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</si>
  <si>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</si>
  <si>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</si>
  <si>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</si>
  <si>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</si>
  <si>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</si>
  <si>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</si>
  <si>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</si>
  <si>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</si>
  <si>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</si>
  <si>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</si>
  <si>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</si>
  <si>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</si>
  <si>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</si>
  <si>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</si>
  <si>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</si>
  <si>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</si>
  <si>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</si>
  <si>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</si>
  <si>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</si>
  <si>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</si>
  <si>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</si>
  <si>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</si>
  <si>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</si>
  <si>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</si>
  <si>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</si>
  <si>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</si>
  <si>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</si>
  <si>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</si>
  <si>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</si>
  <si>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</si>
  <si>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</si>
  <si>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</si>
  <si>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</si>
  <si>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</si>
  <si>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</si>
  <si>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</si>
  <si>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</si>
  <si>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</si>
  <si>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</si>
  <si>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</si>
  <si>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</si>
  <si>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</si>
  <si>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</si>
  <si>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</si>
  <si>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</si>
  <si>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</si>
  <si>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</si>
  <si>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</si>
  <si>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</si>
  <si>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</si>
  <si>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</si>
  <si>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</si>
  <si>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</si>
  <si>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</si>
  <si>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</si>
  <si>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</si>
  <si>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</si>
  <si>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</si>
  <si>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</si>
  <si>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</si>
  <si>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</si>
  <si>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</si>
  <si>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</si>
  <si>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</si>
  <si>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</si>
  <si>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</si>
  <si>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</si>
  <si>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</si>
  <si>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</si>
  <si>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</si>
  <si>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</si>
  <si>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</si>
  <si>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</si>
  <si>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</si>
  <si>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</si>
  <si>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</si>
  <si>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</si>
  <si>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</si>
  <si>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</si>
  <si>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</si>
  <si>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</si>
  <si>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</si>
  <si>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</si>
  <si>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</si>
  <si>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</si>
  <si>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</si>
  <si>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</si>
  <si>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</si>
  <si>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</si>
  <si>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</si>
  <si>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</si>
  <si>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</si>
  <si>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</si>
  <si>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</si>
  <si>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</si>
  <si>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</si>
  <si>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</si>
  <si>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</si>
  <si>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</si>
  <si>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</si>
  <si>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</si>
  <si>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</si>
  <si>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</si>
  <si>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</si>
  <si>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</si>
  <si>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</si>
  <si>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</si>
  <si>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</si>
  <si>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</si>
  <si>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</si>
  <si>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</si>
  <si>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</si>
  <si>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</si>
  <si>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</si>
  <si>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</si>
  <si>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</si>
  <si>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</si>
  <si>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</si>
  <si>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</si>
  <si>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</si>
  <si>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</si>
  <si>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</si>
  <si>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</si>
  <si>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</si>
  <si>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</si>
  <si>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</si>
  <si>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</si>
  <si>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</si>
  <si>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</si>
  <si>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</si>
  <si>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</si>
  <si>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</si>
  <si>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</si>
  <si>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</si>
  <si>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</si>
  <si>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</si>
  <si>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</si>
  <si>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</si>
  <si>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</si>
  <si>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</si>
  <si>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</si>
  <si>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</si>
  <si>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</si>
  <si>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</si>
  <si>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</si>
  <si>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</si>
  <si>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</si>
  <si>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</si>
  <si>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</si>
  <si>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</si>
  <si>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</si>
  <si>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</si>
  <si>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</si>
  <si>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</si>
  <si>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</si>
  <si>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</si>
  <si>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</si>
  <si>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</si>
  <si>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</si>
  <si>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</si>
  <si>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</si>
  <si>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</si>
  <si>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</si>
  <si>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</si>
  <si>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</si>
  <si>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</si>
  <si>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</si>
  <si>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</si>
  <si>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</si>
  <si>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</si>
  <si>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</si>
  <si>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</si>
  <si>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</si>
  <si>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</si>
  <si>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</si>
  <si>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</si>
  <si>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</si>
  <si>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</si>
  <si>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</si>
  <si>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</si>
  <si>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</si>
  <si>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</si>
  <si>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</si>
  <si>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</si>
  <si>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</si>
  <si>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</si>
  <si>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</si>
  <si>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</si>
  <si>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</si>
  <si>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</si>
  <si>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</si>
  <si>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</si>
  <si>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</si>
  <si>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</si>
  <si>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</si>
  <si>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</si>
  <si>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</si>
  <si>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</si>
  <si>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</si>
  <si>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</si>
  <si>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</si>
  <si>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</si>
  <si>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</si>
  <si>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</si>
  <si>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</si>
  <si>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</si>
  <si>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</si>
  <si>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</si>
  <si>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</si>
  <si>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</si>
  <si>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</si>
  <si>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</si>
  <si>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</si>
  <si>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</si>
  <si>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</si>
  <si>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</si>
  <si>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</si>
  <si>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</si>
  <si>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</si>
  <si>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</si>
  <si>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</si>
  <si>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</si>
  <si>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</si>
  <si>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</si>
  <si>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</si>
  <si>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</si>
  <si>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</si>
  <si>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</si>
  <si>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</si>
  <si>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</si>
  <si>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</si>
  <si>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</si>
  <si>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</si>
  <si>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</si>
  <si>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</si>
  <si>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</si>
  <si>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</si>
  <si>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</si>
  <si>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</si>
  <si>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</si>
  <si>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</si>
  <si>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</si>
  <si>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</si>
  <si>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</si>
  <si>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</si>
  <si>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</si>
  <si>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</si>
  <si>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</si>
  <si>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</si>
  <si>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</si>
  <si>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</si>
  <si>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</si>
  <si>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</si>
  <si>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</si>
  <si>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</si>
  <si>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</si>
  <si>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</si>
  <si>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</si>
  <si>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</si>
  <si>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</si>
  <si>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</si>
  <si>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</si>
  <si>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</si>
  <si>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</si>
  <si>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</si>
  <si>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</si>
  <si>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</si>
  <si>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</si>
  <si>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</si>
  <si>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</si>
  <si>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</si>
  <si>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</si>
  <si>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</si>
  <si>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</si>
  <si>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</si>
  <si>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</si>
  <si>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</si>
  <si>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</si>
  <si>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</si>
  <si>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</si>
  <si>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</si>
  <si>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</si>
  <si>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</si>
  <si>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</si>
  <si>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</si>
  <si>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</si>
  <si>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</si>
  <si>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</si>
  <si>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</si>
  <si>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</si>
  <si>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</si>
  <si>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</si>
  <si>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</si>
  <si>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</si>
  <si>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</si>
  <si>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</si>
  <si>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</si>
  <si>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</si>
  <si>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</si>
  <si>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</si>
  <si>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</si>
  <si>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</si>
  <si>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</si>
  <si>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</si>
  <si>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</si>
  <si>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</si>
  <si>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</si>
  <si>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</si>
  <si>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</si>
  <si>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</si>
  <si>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</si>
  <si>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</si>
  <si>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</si>
  <si>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</si>
  <si>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</si>
  <si>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</si>
  <si>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</si>
  <si>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</si>
  <si>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</si>
  <si>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</si>
  <si>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</si>
  <si>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</si>
  <si>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</si>
  <si>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</si>
  <si>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</si>
  <si>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</si>
  <si>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</si>
  <si>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</si>
  <si>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</si>
  <si>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</si>
  <si>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</si>
  <si>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</si>
  <si>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</si>
  <si>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</si>
  <si>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</si>
  <si>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</si>
  <si>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</si>
  <si>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</si>
  <si>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</si>
  <si>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</si>
  <si>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</si>
  <si>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</si>
  <si>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</si>
  <si>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</si>
  <si>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</si>
  <si>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</si>
  <si>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</si>
  <si>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</si>
  <si>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</si>
  <si>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</si>
  <si>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</si>
  <si>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</si>
  <si>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</si>
  <si>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</si>
  <si>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</si>
  <si>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</si>
  <si>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</si>
  <si>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</si>
  <si>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</si>
  <si>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</si>
  <si>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</si>
  <si>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</si>
  <si>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</si>
  <si>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</si>
  <si>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</si>
  <si>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</si>
  <si>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</si>
  <si>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</si>
  <si>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</si>
  <si>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</si>
  <si>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</si>
  <si>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</si>
  <si>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</si>
  <si>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</si>
  <si>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</si>
  <si>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</si>
  <si>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</si>
  <si>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</si>
  <si>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</si>
  <si>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</si>
  <si>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</si>
  <si>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</si>
  <si>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</si>
  <si>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</si>
  <si>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</si>
  <si>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</si>
  <si>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</si>
  <si>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</si>
  <si>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</si>
  <si>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</si>
  <si>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</si>
  <si>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</si>
  <si>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</si>
  <si>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</si>
  <si>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</si>
  <si>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</si>
  <si>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</si>
  <si>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</si>
  <si>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</si>
  <si>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</si>
  <si>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</si>
  <si>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</si>
  <si>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</si>
  <si>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</si>
  <si>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</si>
  <si>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</si>
  <si>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</si>
  <si>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</si>
  <si>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</si>
  <si>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</si>
  <si>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</si>
  <si>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</si>
  <si>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</si>
  <si>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</si>
  <si>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</si>
  <si>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</si>
  <si>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</si>
  <si>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</si>
  <si>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</si>
  <si>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</si>
  <si>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</si>
  <si>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</si>
  <si>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</si>
  <si>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</si>
  <si>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</si>
  <si>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</si>
  <si>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</si>
  <si>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</si>
  <si>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</si>
  <si>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</si>
  <si>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</si>
  <si>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</si>
  <si>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</si>
  <si>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</si>
  <si>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</si>
  <si>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</si>
  <si>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</si>
  <si>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</si>
  <si>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</si>
  <si>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</si>
  <si>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</si>
  <si>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</si>
  <si>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</si>
  <si>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</si>
  <si>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</si>
  <si>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</si>
  <si>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</si>
  <si>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</si>
  <si>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</si>
  <si>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</si>
  <si>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</si>
  <si>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</si>
  <si>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</si>
  <si>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</si>
  <si>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</si>
  <si>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</si>
  <si>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</si>
  <si>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</si>
  <si>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</si>
  <si>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</si>
  <si>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</si>
  <si>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</si>
  <si>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</si>
  <si>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</si>
  <si>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</si>
  <si>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</si>
  <si>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</si>
  <si>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</si>
  <si>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</si>
  <si>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</si>
  <si>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</si>
  <si>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</si>
  <si>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</si>
  <si>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</si>
  <si>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</si>
  <si>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</si>
  <si>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</si>
  <si>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</si>
  <si>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</si>
  <si>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</si>
  <si>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</si>
  <si>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</si>
  <si>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</si>
  <si>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</si>
  <si>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</si>
  <si>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</si>
  <si>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</si>
  <si>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</si>
  <si>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</si>
  <si>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</si>
  <si>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</si>
  <si>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</si>
  <si>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</si>
  <si>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</si>
  <si>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</si>
  <si>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</si>
  <si>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</si>
  <si>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</si>
  <si>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</si>
  <si>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</si>
  <si>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</si>
  <si>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</si>
  <si>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</si>
  <si>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</si>
  <si>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</si>
  <si>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</si>
  <si>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</si>
  <si>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</si>
  <si>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</si>
  <si>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</si>
  <si>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</si>
  <si>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</si>
  <si>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</si>
  <si>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</si>
  <si>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</si>
  <si>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</si>
  <si>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</si>
  <si>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</si>
  <si>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</si>
  <si>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</si>
  <si>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</si>
  <si>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</si>
  <si>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</si>
  <si>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</si>
  <si>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</si>
  <si>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</si>
  <si>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</si>
  <si>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</si>
  <si>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</si>
  <si>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</si>
  <si>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</si>
  <si>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</si>
  <si>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</si>
  <si>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</si>
  <si>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</si>
  <si>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</si>
  <si>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</si>
  <si>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</si>
  <si>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</si>
  <si>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</si>
  <si>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</si>
  <si>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</si>
  <si>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</si>
  <si>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</si>
  <si>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</si>
  <si>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</si>
  <si>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</si>
  <si>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</si>
  <si>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</si>
  <si>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</si>
  <si>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</si>
  <si>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</si>
  <si>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</si>
  <si>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</si>
  <si>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</si>
  <si>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</si>
  <si>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</si>
  <si>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</si>
  <si>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</si>
  <si>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</si>
  <si>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</si>
  <si>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</si>
  <si>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</si>
  <si>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</si>
  <si>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</si>
  <si>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</si>
  <si>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</si>
  <si>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</si>
  <si>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</si>
  <si>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</si>
  <si>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</si>
  <si>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</si>
  <si>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</si>
  <si>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</si>
  <si>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</si>
  <si>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</si>
  <si>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</si>
  <si>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</si>
  <si>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</si>
  <si>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</si>
  <si>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</si>
  <si>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</si>
  <si>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</si>
  <si>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</si>
  <si>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</si>
  <si>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</si>
  <si>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</si>
  <si>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</si>
  <si>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</si>
  <si>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</si>
  <si>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</si>
  <si>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</si>
  <si>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</si>
  <si>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</si>
  <si>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</si>
  <si>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</si>
  <si>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</si>
  <si>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</si>
  <si>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</si>
  <si>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</si>
  <si>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</si>
  <si>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</si>
  <si>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</si>
  <si>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</si>
  <si>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</si>
  <si>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</si>
  <si>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</si>
  <si>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</si>
  <si>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</si>
  <si>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</si>
  <si>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</si>
  <si>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</si>
  <si>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</si>
  <si>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</si>
  <si>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</si>
  <si>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</si>
  <si>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</si>
  <si>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</si>
  <si>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</si>
  <si>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</si>
  <si>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</si>
  <si>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</si>
  <si>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</si>
  <si>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</si>
  <si>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</si>
  <si>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</si>
  <si>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</si>
  <si>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</si>
  <si>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</si>
  <si>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</si>
  <si>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</si>
  <si>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</si>
  <si>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</si>
  <si>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</si>
  <si>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</si>
  <si>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</si>
  <si>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</si>
  <si>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</si>
  <si>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</si>
  <si>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</si>
  <si>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</si>
  <si>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</si>
  <si>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</si>
  <si>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</si>
  <si>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</si>
  <si>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</si>
  <si>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</si>
  <si>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</si>
  <si>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</si>
  <si>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</si>
  <si>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</si>
  <si>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</si>
  <si>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</si>
  <si>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</si>
  <si>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</si>
  <si>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</si>
  <si>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</si>
  <si>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</si>
  <si>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</si>
  <si>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</si>
  <si>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</si>
  <si>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</si>
  <si>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</si>
  <si>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</si>
  <si>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</si>
  <si>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</si>
  <si>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</si>
  <si>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</si>
  <si>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</si>
  <si>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</si>
  <si>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</si>
  <si>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</si>
  <si>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</si>
  <si>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</si>
  <si>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</si>
  <si>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</si>
  <si>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</si>
  <si>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</si>
  <si>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</si>
  <si>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</si>
  <si>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</si>
  <si>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</si>
  <si>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</si>
  <si>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</si>
  <si>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</si>
  <si>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</si>
  <si>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</si>
  <si>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</si>
  <si>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</si>
  <si>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</si>
  <si>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</si>
  <si>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</si>
  <si>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</si>
  <si>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</si>
  <si>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</si>
  <si>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</si>
  <si>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</si>
  <si>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</si>
  <si>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</si>
  <si>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</si>
  <si>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</si>
  <si>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</si>
  <si>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</si>
  <si>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</si>
  <si>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</si>
  <si>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</si>
  <si>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</si>
  <si>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</si>
  <si>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</si>
  <si>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</si>
  <si>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</si>
  <si>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</si>
  <si>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</si>
  <si>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</si>
  <si>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</si>
  <si>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</si>
  <si>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</si>
  <si>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</si>
  <si>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</si>
  <si>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</si>
  <si>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</si>
  <si>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</si>
  <si>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</si>
  <si>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</si>
  <si>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</si>
  <si>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</si>
  <si>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</si>
  <si>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</si>
  <si>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</si>
  <si>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</si>
  <si>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</si>
  <si>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</si>
  <si>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</si>
  <si>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</si>
  <si>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</si>
  <si>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</si>
  <si>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</si>
  <si>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</si>
  <si>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</si>
  <si>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</si>
  <si>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</si>
  <si>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</si>
  <si>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</si>
  <si>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</si>
  <si>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</si>
  <si>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</si>
  <si>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</si>
  <si>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</si>
  <si>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</si>
  <si>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</si>
  <si>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</si>
  <si>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</si>
  <si>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</si>
  <si>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</si>
  <si>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</si>
  <si>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</si>
  <si>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</si>
  <si>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</si>
  <si>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</si>
  <si>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</si>
  <si>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</si>
  <si>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</si>
  <si>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</si>
  <si>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</si>
  <si>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</si>
  <si>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</si>
  <si>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</si>
  <si>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</si>
  <si>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</si>
  <si>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</si>
  <si>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</si>
  <si>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</si>
  <si>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</si>
  <si>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</si>
  <si>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</si>
  <si>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</si>
  <si>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</si>
  <si>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</si>
  <si>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</si>
  <si>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</si>
  <si>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</si>
  <si>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</si>
  <si>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</si>
  <si>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</si>
  <si>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</si>
  <si>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</si>
  <si>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</si>
  <si>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</si>
  <si>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</si>
  <si>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</si>
  <si>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</si>
  <si>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</si>
  <si>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</si>
  <si>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</si>
  <si>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</si>
  <si>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</si>
  <si>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</si>
  <si>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</si>
  <si>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</si>
  <si>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</si>
  <si>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</si>
  <si>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</si>
  <si>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</si>
  <si>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</si>
  <si>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</si>
  <si>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</si>
  <si>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</si>
  <si>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</si>
  <si>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</si>
  <si>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</si>
  <si>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</si>
  <si>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</si>
  <si>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</si>
  <si>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</si>
  <si>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</si>
  <si>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</si>
  <si>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</si>
  <si>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</si>
  <si>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</si>
  <si>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</si>
  <si>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</si>
  <si>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</si>
  <si>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</si>
  <si>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</si>
  <si>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</si>
  <si>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</si>
  <si>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</si>
  <si>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</si>
  <si>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</si>
  <si>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</si>
  <si>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</si>
  <si>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</si>
  <si>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</si>
  <si>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</si>
  <si>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</si>
  <si>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</si>
  <si>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</si>
  <si>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</si>
  <si>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</si>
  <si>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</si>
  <si>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</si>
  <si>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</si>
  <si>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</si>
  <si>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</si>
  <si>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</si>
  <si>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</si>
  <si>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</si>
  <si>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</si>
  <si>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</si>
  <si>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</si>
  <si>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</si>
  <si>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</si>
  <si>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</si>
  <si>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</si>
  <si>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</si>
  <si>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</si>
  <si>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</si>
  <si>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</si>
  <si>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</si>
  <si>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</si>
  <si>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</si>
  <si>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</si>
  <si>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</si>
  <si>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</si>
  <si>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</si>
  <si>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</si>
  <si>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</si>
  <si>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</si>
  <si>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</si>
  <si>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</si>
  <si>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</si>
  <si>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</si>
  <si>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</si>
  <si>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</si>
  <si>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</si>
  <si>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</si>
  <si>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</si>
  <si>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</si>
  <si>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</si>
  <si>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</si>
  <si>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</si>
  <si>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</si>
  <si>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</si>
  <si>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</si>
  <si>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</si>
  <si>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</si>
  <si>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</si>
  <si>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</si>
  <si>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</si>
  <si>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</si>
  <si>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</si>
  <si>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</si>
  <si>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</si>
  <si>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</si>
  <si>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</si>
  <si>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</si>
  <si>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</si>
  <si>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</si>
  <si>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</si>
  <si>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</si>
  <si>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</si>
  <si>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</si>
  <si>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</si>
  <si>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</si>
  <si>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</si>
  <si>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</si>
  <si>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</si>
  <si>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</si>
  <si>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</si>
  <si>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</si>
  <si>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</si>
  <si>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</si>
  <si>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</si>
  <si>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</si>
  <si>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</si>
  <si>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</si>
  <si>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</si>
  <si>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</si>
  <si>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</si>
  <si>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</si>
  <si>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</si>
  <si>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</si>
  <si>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</si>
  <si>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</si>
  <si>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</si>
  <si>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</si>
  <si>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</si>
  <si>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</si>
  <si>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</si>
  <si>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</si>
  <si>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</si>
  <si>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</si>
  <si>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</si>
  <si>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</si>
  <si>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</si>
  <si>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</si>
  <si>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</si>
  <si>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</si>
  <si>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</si>
  <si>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</si>
  <si>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</si>
  <si>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</si>
  <si>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</si>
  <si>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</si>
  <si>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</si>
  <si>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</si>
  <si>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</si>
  <si>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</si>
  <si>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</si>
  <si>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</si>
  <si>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</si>
  <si>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</si>
  <si>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</si>
  <si>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</si>
  <si>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</si>
  <si>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</si>
  <si>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</si>
  <si>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</si>
  <si>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</si>
  <si>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</si>
  <si>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</si>
  <si>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</si>
  <si>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</si>
  <si>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</si>
  <si>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</si>
  <si>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</si>
  <si>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</si>
  <si>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</si>
  <si>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</si>
  <si>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</si>
  <si>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</si>
  <si>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</si>
  <si>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</si>
  <si>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</si>
  <si>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</si>
  <si>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</si>
  <si>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</si>
  <si>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</si>
  <si>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</si>
  <si>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</si>
  <si>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</si>
  <si>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</si>
  <si>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</si>
  <si>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</si>
  <si>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</si>
  <si>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</si>
  <si>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</si>
  <si>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</si>
  <si>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</si>
  <si>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</si>
  <si>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</si>
  <si>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</si>
  <si>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</si>
  <si>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</si>
  <si>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</si>
  <si>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</si>
  <si>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</si>
  <si>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</si>
  <si>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</si>
  <si>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</si>
  <si>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</si>
  <si>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</si>
  <si>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</si>
  <si>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</si>
  <si>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</si>
  <si>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</si>
  <si>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</si>
  <si>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</si>
  <si>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</si>
  <si>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</si>
  <si>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</si>
  <si>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</si>
  <si>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</si>
  <si>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</si>
  <si>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</si>
  <si>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</si>
  <si>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</si>
  <si>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</si>
  <si>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</si>
  <si>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</si>
  <si>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</si>
  <si>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</si>
  <si>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</si>
  <si>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</si>
  <si>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</si>
  <si>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</si>
  <si>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</si>
  <si>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</si>
  <si>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</si>
  <si>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</si>
  <si>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</si>
  <si>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</si>
  <si>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</si>
  <si>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</si>
  <si>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</si>
  <si>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</si>
  <si>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</si>
  <si>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</si>
  <si>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</si>
  <si>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</si>
  <si>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</si>
  <si>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</si>
  <si>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</si>
  <si>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</si>
  <si>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</si>
  <si>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</si>
  <si>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</si>
  <si>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</si>
  <si>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</si>
  <si>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</si>
  <si>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</si>
  <si>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</si>
  <si>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</si>
  <si>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</si>
  <si>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</si>
  <si>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</si>
  <si>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</si>
  <si>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</si>
  <si>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</si>
  <si>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</si>
  <si>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</si>
  <si>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</si>
  <si>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</si>
  <si>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</si>
  <si>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</si>
  <si>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</si>
  <si>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</si>
  <si>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</si>
  <si>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</si>
  <si>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</si>
  <si>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</si>
  <si>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</si>
  <si>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</si>
  <si>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</si>
  <si>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</si>
  <si>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</si>
  <si>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</si>
  <si>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</si>
  <si>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</si>
  <si>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</si>
  <si>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</si>
  <si>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</si>
  <si>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</si>
  <si>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</si>
  <si>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</si>
  <si>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</si>
  <si>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</si>
  <si>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</si>
  <si>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</si>
  <si>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</si>
  <si>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</si>
  <si>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</si>
  <si>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</si>
  <si>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</si>
  <si>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</si>
  <si>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</si>
  <si>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</si>
  <si>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</si>
  <si>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</si>
  <si>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</si>
  <si>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</si>
  <si>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</si>
  <si>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</si>
  <si>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</si>
  <si>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</si>
  <si>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</si>
  <si>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</si>
  <si>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</si>
  <si>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</si>
  <si>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</si>
  <si>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</si>
  <si>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</si>
  <si>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</si>
  <si>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</si>
  <si>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</si>
  <si>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</si>
  <si>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</si>
  <si>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</si>
  <si>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</si>
  <si>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</si>
  <si>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</si>
  <si>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</si>
  <si>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</si>
  <si>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</si>
  <si>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</si>
  <si>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</si>
  <si>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</si>
  <si>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</si>
  <si>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</si>
  <si>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</si>
  <si>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</si>
  <si>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</si>
  <si>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</si>
  <si>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</si>
  <si>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</si>
  <si>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</si>
  <si>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</si>
  <si>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</si>
  <si>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</si>
  <si>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</si>
  <si>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</si>
  <si>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</si>
  <si>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</si>
  <si>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</si>
  <si>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</si>
  <si>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</si>
  <si>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</si>
  <si>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</si>
  <si>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</si>
  <si>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</si>
  <si>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</si>
  <si>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</si>
  <si>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</si>
  <si>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</si>
  <si>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</si>
  <si>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</si>
  <si>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</si>
  <si>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</si>
  <si>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</si>
  <si>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</si>
  <si>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</si>
  <si>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</si>
  <si>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</si>
  <si>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</si>
  <si>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</si>
  <si>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</si>
  <si>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</si>
  <si>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</si>
  <si>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</si>
  <si>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</si>
  <si>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</si>
  <si>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</si>
  <si>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</si>
  <si>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</si>
  <si>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</si>
  <si>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</si>
  <si>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</si>
  <si>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</si>
  <si>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</si>
  <si>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</si>
  <si>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</si>
  <si>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</si>
  <si>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</si>
  <si>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</si>
  <si>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</si>
  <si>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</si>
  <si>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</si>
  <si>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</si>
  <si>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</si>
  <si>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</si>
  <si>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</si>
  <si>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</si>
  <si>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</si>
  <si>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</si>
  <si>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</si>
  <si>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</si>
  <si>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</si>
  <si>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</si>
  <si>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</si>
  <si>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</si>
  <si>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</si>
  <si>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</si>
  <si>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</si>
  <si>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</si>
  <si>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</si>
  <si>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</si>
  <si>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</si>
  <si>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</si>
  <si>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</si>
  <si>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</si>
  <si>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</si>
  <si>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</si>
  <si>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</si>
  <si>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</si>
  <si>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</si>
  <si>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</si>
  <si>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</si>
  <si>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</si>
  <si>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</si>
  <si>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</si>
  <si>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</si>
  <si>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</si>
  <si>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</si>
  <si>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</si>
  <si>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</si>
  <si>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</si>
  <si>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</si>
  <si>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</si>
  <si>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</si>
  <si>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</si>
  <si>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</si>
  <si>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</si>
  <si>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</si>
  <si>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</si>
  <si>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</si>
  <si>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</si>
  <si>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</si>
  <si>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</si>
  <si>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</si>
  <si>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</si>
  <si>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</si>
  <si>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</si>
  <si>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</si>
  <si>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</si>
  <si>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</si>
  <si>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</si>
  <si>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</si>
  <si>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</si>
  <si>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</si>
  <si>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</si>
  <si>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</si>
  <si>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</si>
  <si>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</si>
  <si>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</si>
  <si>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</si>
  <si>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</si>
  <si>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</si>
  <si>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</si>
  <si>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</si>
  <si>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</si>
  <si>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</si>
  <si>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</si>
  <si>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</si>
  <si>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</si>
  <si>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</si>
  <si>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</si>
  <si>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</si>
  <si>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</si>
  <si>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</si>
  <si>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</si>
  <si>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</si>
  <si>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</si>
  <si>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</si>
  <si>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</si>
  <si>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</si>
  <si>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</si>
  <si>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</si>
  <si>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</si>
  <si>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</si>
  <si>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</si>
  <si>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</si>
  <si>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</si>
  <si>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</si>
  <si>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</si>
  <si>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</si>
  <si>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</si>
  <si>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</si>
  <si>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</si>
  <si>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</si>
  <si>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</si>
  <si>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</si>
  <si>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</si>
  <si>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</si>
  <si>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</si>
  <si>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</si>
  <si>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</si>
  <si>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</si>
  <si>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</si>
  <si>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</si>
  <si>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</si>
  <si>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</si>
  <si>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</si>
  <si>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</si>
  <si>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</si>
  <si>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</si>
  <si>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</si>
  <si>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</si>
  <si>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</si>
  <si>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</si>
  <si>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</si>
  <si>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</si>
  <si>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</si>
  <si>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</si>
  <si>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</si>
  <si>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</si>
  <si>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</si>
  <si>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</si>
  <si>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</si>
  <si>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</si>
  <si>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</si>
  <si>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</si>
  <si>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</si>
  <si>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</si>
  <si>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</si>
  <si>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</si>
  <si>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</si>
  <si>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</si>
  <si>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</si>
  <si>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</si>
  <si>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</si>
  <si>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</si>
  <si>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</si>
  <si>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</si>
  <si>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</si>
  <si>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</si>
  <si>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</si>
  <si>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</si>
  <si>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</si>
  <si>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</si>
  <si>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</si>
  <si>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</si>
  <si>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</si>
  <si>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</si>
  <si>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</si>
  <si>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</si>
  <si>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</si>
  <si>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</si>
  <si>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</si>
  <si>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</si>
  <si>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</si>
  <si>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</si>
  <si>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</si>
  <si>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</si>
  <si>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</si>
  <si>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</si>
  <si>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</si>
  <si>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</si>
  <si>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</si>
  <si>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</si>
  <si>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</si>
  <si>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</si>
  <si>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</si>
  <si>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</si>
  <si>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</si>
  <si>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</si>
  <si>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</si>
  <si>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</si>
  <si>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</si>
  <si>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</si>
  <si>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</si>
  <si>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</si>
  <si>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</si>
  <si>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</si>
  <si>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</si>
  <si>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</si>
  <si>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</si>
  <si>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</si>
  <si>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</si>
  <si>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</si>
  <si>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</si>
  <si>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</si>
  <si>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</si>
  <si>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</si>
  <si>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</si>
  <si>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</si>
  <si>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</si>
  <si>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</si>
  <si>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</si>
  <si>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</si>
  <si>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</si>
  <si>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</si>
  <si>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</si>
  <si>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</si>
  <si>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</si>
  <si>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</si>
  <si>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</si>
  <si>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</si>
  <si>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</si>
  <si>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</si>
  <si>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</si>
  <si>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</si>
  <si>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</si>
  <si>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</si>
  <si>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</si>
  <si>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</si>
  <si>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</si>
  <si>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</si>
  <si>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</si>
  <si>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</si>
  <si>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</si>
  <si>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</si>
  <si>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</si>
  <si>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</si>
  <si>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</si>
  <si>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</si>
  <si>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</si>
  <si>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</si>
  <si>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</si>
  <si>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</si>
  <si>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</si>
  <si>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</si>
  <si>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</si>
  <si>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</si>
  <si>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</si>
  <si>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</si>
  <si>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</si>
  <si>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</si>
  <si>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</si>
  <si>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</si>
  <si>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</si>
  <si>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</si>
  <si>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</si>
  <si>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</si>
  <si>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</si>
  <si>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</si>
  <si>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</si>
  <si>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</si>
  <si>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</si>
  <si>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</si>
  <si>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</si>
  <si>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</si>
  <si>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</si>
  <si>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</si>
  <si>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</si>
  <si>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</si>
  <si>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</si>
  <si>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</si>
  <si>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</si>
  <si>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</si>
  <si>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</si>
  <si>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</si>
  <si>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</si>
  <si>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</si>
  <si>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</si>
  <si>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</si>
  <si>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</si>
  <si>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</si>
  <si>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</si>
  <si>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</si>
  <si>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</si>
  <si>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</si>
  <si>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</si>
  <si>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</si>
  <si>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</si>
  <si>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</si>
  <si>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</si>
  <si>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</si>
  <si>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</si>
  <si>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</si>
  <si>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</si>
  <si>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</si>
  <si>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</si>
  <si>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</si>
  <si>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</si>
  <si>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</si>
  <si>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</si>
  <si>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</si>
  <si>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</si>
  <si>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</si>
  <si>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</si>
  <si>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</si>
  <si>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</si>
  <si>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</si>
  <si>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</si>
  <si>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</si>
  <si>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</si>
  <si>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</si>
  <si>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</si>
  <si>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</si>
  <si>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</si>
  <si>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</si>
  <si>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</si>
  <si>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</si>
  <si>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</si>
  <si>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</si>
  <si>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</si>
  <si>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</si>
  <si>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</si>
  <si>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</si>
  <si>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</si>
  <si>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</si>
  <si>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</si>
  <si>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</si>
  <si>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</si>
  <si>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</si>
  <si>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</si>
  <si>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</si>
  <si>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</si>
  <si>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</si>
  <si>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</si>
  <si>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</si>
  <si>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</si>
  <si>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</si>
  <si>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</si>
  <si>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</si>
  <si>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</si>
  <si>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</si>
  <si>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</si>
  <si>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</si>
  <si>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</si>
  <si>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</si>
  <si>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</si>
  <si>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</si>
  <si>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</si>
  <si>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</si>
  <si>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</si>
  <si>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</si>
  <si>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</si>
  <si>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</si>
  <si>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</si>
  <si>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</si>
  <si>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</si>
  <si>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</si>
  <si>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</si>
  <si>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</si>
  <si>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</si>
  <si>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</si>
  <si>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</si>
  <si>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</si>
  <si>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</si>
  <si>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</si>
  <si>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</si>
  <si>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</si>
  <si>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</si>
  <si>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</si>
  <si>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</si>
  <si>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</si>
  <si>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</si>
  <si>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</si>
  <si>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</si>
  <si>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</si>
  <si>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</si>
  <si>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</si>
  <si>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</si>
  <si>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</si>
  <si>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</si>
  <si>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</si>
  <si>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</si>
  <si>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</si>
  <si>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</si>
  <si>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</si>
  <si>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</si>
  <si>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</si>
  <si>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</si>
  <si>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</si>
  <si>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</si>
  <si>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</si>
  <si>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</si>
  <si>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</si>
  <si>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</si>
  <si>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</si>
  <si>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</si>
  <si>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</si>
  <si>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</si>
  <si>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</si>
  <si>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</si>
  <si>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</si>
  <si>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</si>
  <si>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</si>
  <si>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</si>
  <si>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</si>
  <si>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</si>
  <si>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</si>
  <si>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</si>
  <si>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</si>
  <si>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</si>
  <si>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</si>
  <si>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</si>
  <si>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</si>
  <si>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</si>
  <si>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</si>
  <si>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</si>
  <si>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</si>
  <si>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</si>
  <si>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</si>
  <si>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</si>
  <si>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</si>
  <si>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</si>
  <si>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</si>
  <si>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</si>
  <si>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</si>
  <si>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</si>
  <si>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</si>
  <si>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</si>
  <si>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</si>
  <si>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</si>
  <si>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</si>
  <si>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</si>
  <si>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</si>
  <si>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</si>
  <si>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</si>
  <si>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</si>
  <si>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</si>
  <si>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</si>
  <si>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</si>
  <si>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</si>
  <si>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</si>
  <si>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</si>
  <si>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</si>
  <si>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</si>
  <si>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</si>
  <si>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</si>
  <si>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</si>
  <si>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</si>
  <si>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</si>
  <si>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</si>
  <si>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</si>
  <si>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</si>
  <si>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</si>
  <si>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</si>
  <si>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</si>
  <si>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</si>
  <si>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</si>
  <si>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</si>
  <si>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</si>
  <si>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</si>
  <si>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</si>
  <si>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</si>
  <si>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</si>
  <si>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</si>
  <si>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</si>
  <si>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</si>
  <si>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</si>
  <si>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</si>
  <si>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</si>
  <si>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</si>
  <si>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</si>
  <si>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</si>
  <si>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</si>
  <si>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</si>
  <si>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</si>
  <si>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</si>
  <si>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</si>
  <si>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</si>
  <si>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</si>
  <si>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</si>
  <si>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</si>
  <si>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</si>
  <si>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</si>
  <si>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</si>
  <si>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</si>
  <si>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</si>
  <si>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</si>
  <si>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</si>
  <si>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</si>
  <si>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</si>
  <si>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</si>
  <si>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</si>
  <si>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</si>
  <si>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</si>
  <si>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</si>
  <si>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</si>
  <si>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</si>
  <si>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</si>
  <si>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</si>
  <si>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</si>
  <si>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</si>
  <si>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</si>
  <si>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</si>
  <si>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</si>
  <si>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</si>
  <si>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</si>
  <si>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</si>
  <si>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</si>
  <si>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</si>
  <si>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</si>
  <si>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</si>
  <si>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</si>
  <si>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</si>
  <si>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</si>
  <si>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</si>
  <si>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</si>
  <si>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</si>
  <si>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</si>
  <si>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</si>
  <si>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</si>
  <si>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</si>
  <si>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</si>
  <si>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</si>
  <si>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</si>
  <si>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</si>
  <si>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</si>
  <si>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</si>
  <si>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</si>
  <si>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</si>
  <si>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</si>
  <si>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</si>
  <si>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</si>
  <si>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</si>
  <si>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</si>
  <si>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</si>
  <si>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</si>
  <si>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</si>
  <si>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</si>
  <si>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</si>
  <si>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</si>
  <si>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</si>
  <si>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</si>
  <si>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</si>
  <si>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</si>
  <si>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</si>
  <si>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</si>
  <si>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</si>
  <si>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</si>
  <si>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</si>
  <si>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</si>
  <si>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</si>
  <si>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</si>
  <si>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</si>
  <si>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</si>
  <si>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</si>
  <si>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</si>
  <si>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</si>
  <si>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</si>
  <si>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</si>
  <si>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</si>
  <si>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</si>
  <si>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</si>
  <si>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</si>
  <si>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</si>
  <si>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</si>
  <si>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</si>
  <si>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</si>
  <si>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</si>
  <si>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</si>
  <si>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</si>
  <si>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</si>
  <si>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</si>
  <si>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</si>
  <si>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</si>
  <si>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</si>
  <si>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</si>
  <si>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</si>
  <si>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</si>
  <si>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</si>
  <si>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</si>
  <si>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</si>
  <si>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</si>
  <si>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</si>
  <si>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</si>
  <si>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</si>
  <si>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</si>
  <si>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</si>
  <si>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</si>
  <si>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</si>
  <si>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</si>
  <si>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</si>
  <si>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</si>
  <si>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</si>
  <si>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</si>
  <si>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</si>
  <si>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</si>
  <si>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</si>
  <si>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</si>
  <si>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</si>
  <si>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</si>
  <si>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</si>
  <si>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</si>
  <si>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</si>
  <si>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</si>
  <si>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</si>
  <si>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</si>
  <si>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</si>
  <si>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</si>
  <si>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</si>
  <si>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</si>
  <si>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</si>
  <si>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</si>
  <si>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</si>
  <si>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</si>
  <si>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</si>
  <si>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</si>
  <si>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</si>
  <si>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</si>
  <si>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</si>
  <si>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</si>
  <si>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</si>
  <si>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</si>
  <si>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</si>
  <si>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</si>
  <si>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</si>
  <si>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</si>
  <si>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</si>
  <si>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</si>
  <si>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</si>
  <si>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</si>
  <si>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</si>
  <si>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</si>
  <si>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</si>
  <si>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</si>
  <si>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</si>
  <si>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</si>
  <si>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</si>
  <si>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</si>
  <si>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</si>
  <si>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</si>
  <si>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</si>
  <si>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</si>
  <si>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</si>
  <si>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</si>
  <si>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</si>
  <si>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</si>
  <si>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</si>
  <si>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</si>
  <si>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</si>
  <si>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</si>
  <si>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</si>
  <si>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</si>
  <si>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</si>
  <si>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</si>
  <si>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</si>
  <si>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</si>
  <si>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</si>
  <si>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</si>
  <si>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</si>
  <si>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</si>
  <si>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</si>
  <si>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</si>
  <si>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</si>
  <si>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</si>
  <si>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</si>
  <si>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</si>
  <si>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</si>
  <si>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</si>
  <si>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</si>
  <si>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</si>
  <si>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</si>
  <si>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</si>
  <si>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</si>
  <si>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</si>
  <si>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</si>
  <si>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</si>
  <si>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</si>
  <si>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</si>
  <si>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</si>
  <si>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</si>
  <si>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</si>
  <si>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</si>
  <si>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</si>
  <si>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</si>
  <si>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</si>
  <si>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</si>
  <si>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</si>
  <si>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</si>
  <si>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</si>
  <si>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</si>
  <si>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</si>
  <si>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</si>
  <si>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</si>
  <si>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</si>
  <si>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</si>
  <si>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</si>
  <si>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</si>
  <si>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</si>
  <si>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</si>
  <si>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</si>
  <si>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</si>
  <si>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</si>
  <si>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</si>
  <si>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</si>
  <si>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</si>
  <si>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</si>
  <si>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</si>
  <si>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</si>
  <si>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</si>
  <si>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</si>
  <si>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</si>
  <si>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</si>
  <si>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</si>
  <si>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</si>
  <si>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</si>
  <si>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</si>
  <si>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</si>
  <si>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</si>
  <si>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</si>
  <si>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</si>
  <si>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</si>
  <si>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</si>
  <si>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</si>
  <si>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</si>
  <si>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</si>
  <si>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</si>
  <si>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</si>
  <si>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</si>
  <si>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</si>
  <si>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</si>
  <si>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</si>
  <si>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</si>
  <si>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</si>
  <si>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</si>
  <si>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</si>
  <si>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</si>
  <si>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</si>
  <si>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</si>
  <si>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</si>
  <si>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</si>
  <si>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</si>
  <si>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</si>
  <si>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</si>
  <si>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</si>
  <si>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</si>
  <si>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</si>
  <si>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</si>
  <si>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</si>
  <si>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</si>
  <si>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</si>
  <si>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</si>
  <si>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</si>
  <si>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</si>
  <si>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</si>
  <si>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</si>
  <si>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</si>
  <si>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</si>
  <si>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</si>
  <si>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</si>
  <si>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</si>
  <si>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</si>
  <si>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</si>
  <si>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</si>
  <si>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</si>
  <si>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</si>
  <si>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</si>
  <si>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</si>
  <si>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</si>
  <si>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</si>
  <si>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</si>
  <si>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</si>
  <si>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</si>
  <si>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</si>
  <si>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</si>
  <si>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</si>
  <si>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</si>
  <si>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</si>
  <si>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</si>
  <si>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</si>
  <si>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</si>
  <si>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</si>
  <si>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</si>
  <si>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</si>
  <si>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</si>
  <si>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</si>
  <si>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</si>
  <si>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</si>
  <si>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</si>
  <si>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</si>
  <si>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</si>
  <si>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</si>
  <si>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</si>
  <si>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</si>
  <si>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</si>
  <si>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</si>
  <si>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</si>
  <si>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</si>
  <si>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</si>
  <si>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</si>
  <si>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</si>
  <si>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</si>
  <si>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</si>
  <si>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</si>
  <si>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</si>
  <si>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</si>
  <si>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</si>
  <si>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</si>
  <si>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</si>
  <si>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</si>
  <si>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</si>
  <si>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</si>
  <si>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</si>
  <si>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</si>
  <si>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</si>
  <si>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</si>
  <si>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</si>
  <si>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</si>
  <si>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</si>
  <si>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</si>
  <si>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</si>
  <si>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</si>
  <si>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</si>
  <si>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</si>
  <si>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</si>
  <si>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</si>
  <si>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</si>
  <si>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</si>
  <si>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</si>
  <si>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</si>
  <si>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</si>
  <si>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</si>
  <si>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</si>
  <si>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</si>
  <si>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</si>
  <si>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</si>
  <si>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</si>
  <si>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</si>
  <si>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</si>
  <si>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</si>
  <si>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</si>
  <si>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</si>
  <si>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</si>
  <si>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</si>
  <si>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</si>
  <si>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</si>
  <si>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</si>
  <si>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</si>
  <si>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</si>
  <si>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</si>
  <si>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</si>
  <si>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</si>
  <si>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</si>
  <si>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</si>
  <si>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</si>
  <si>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</si>
  <si>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</si>
  <si>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</si>
  <si>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</si>
  <si>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</si>
  <si>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</si>
  <si>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</si>
  <si>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</si>
  <si>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</si>
  <si>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</si>
  <si>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</si>
  <si>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</si>
  <si>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</si>
  <si>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</si>
  <si>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</si>
  <si>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</si>
  <si>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</si>
  <si>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</si>
  <si>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</si>
  <si>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</si>
  <si>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</si>
  <si>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</si>
  <si>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</si>
  <si>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</si>
  <si>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</si>
  <si>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</si>
  <si>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</si>
  <si>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</si>
  <si>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</si>
  <si>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</si>
  <si>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</si>
  <si>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</si>
  <si>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</si>
  <si>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</si>
  <si>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</si>
  <si>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</si>
  <si>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</si>
  <si>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</si>
  <si>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</si>
  <si>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</si>
  <si>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</si>
  <si>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</si>
  <si>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</si>
  <si>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</si>
  <si>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</si>
  <si>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</si>
  <si>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</si>
  <si>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</si>
  <si>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</si>
  <si>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</si>
  <si>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</si>
  <si>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</si>
  <si>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</si>
  <si>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</si>
  <si>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</si>
  <si>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</si>
  <si>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</si>
  <si>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</si>
  <si>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</si>
  <si>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</si>
  <si>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</si>
  <si>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</si>
  <si>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</si>
  <si>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</si>
  <si>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</si>
  <si>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</si>
  <si>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</si>
  <si>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</si>
  <si>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</si>
  <si>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</si>
  <si>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</si>
  <si>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</si>
  <si>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</si>
  <si>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</si>
  <si>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</si>
  <si>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</si>
  <si>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</si>
  <si>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</si>
  <si>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</si>
  <si>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</si>
  <si>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</si>
  <si>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</si>
  <si>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</si>
  <si>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</si>
  <si>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</si>
  <si>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</si>
  <si>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</si>
  <si>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</si>
  <si>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</si>
  <si>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</si>
  <si>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</si>
  <si>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</si>
  <si>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</si>
  <si>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</si>
  <si>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</si>
  <si>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</si>
  <si>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</si>
  <si>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</si>
  <si>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</si>
  <si>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</si>
  <si>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</si>
  <si>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</si>
  <si>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</si>
  <si>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</si>
  <si>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</si>
  <si>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</si>
  <si>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</si>
  <si>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</si>
  <si>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</si>
  <si>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</si>
  <si>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</si>
  <si>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</si>
  <si>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</si>
  <si>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</si>
  <si>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</si>
  <si>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</si>
  <si>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</si>
  <si>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</si>
  <si>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</si>
  <si>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</si>
  <si>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</si>
  <si>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</si>
  <si>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</si>
  <si>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</si>
  <si>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</si>
  <si>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</si>
  <si>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</si>
  <si>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</si>
  <si>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</si>
  <si>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</si>
  <si>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</si>
  <si>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</si>
  <si>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</si>
  <si>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</si>
  <si>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</si>
  <si>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</si>
  <si>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</si>
  <si>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</si>
  <si>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</si>
  <si>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</si>
  <si>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</si>
  <si>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</si>
  <si>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</si>
  <si>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</si>
  <si>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</si>
  <si>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</si>
  <si>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</si>
  <si>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</si>
  <si>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</si>
  <si>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</si>
  <si>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</si>
  <si>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</si>
  <si>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</si>
  <si>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</si>
  <si>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</si>
  <si>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</si>
  <si>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</si>
  <si>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</si>
  <si>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</si>
  <si>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</si>
  <si>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</si>
  <si>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</si>
  <si>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</si>
  <si>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</si>
  <si>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</si>
  <si>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</si>
  <si>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</si>
  <si>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</si>
  <si>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</si>
  <si>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</si>
  <si>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</si>
  <si>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</si>
  <si>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</si>
  <si>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</si>
  <si>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</si>
  <si>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</si>
  <si>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</si>
  <si>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</si>
  <si>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</si>
  <si>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</si>
  <si>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</si>
  <si>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</si>
  <si>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</si>
  <si>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</si>
  <si>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</si>
  <si>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</si>
  <si>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</si>
  <si>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</si>
  <si>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</si>
  <si>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</si>
  <si>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</si>
  <si>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</si>
  <si>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</si>
  <si>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</si>
  <si>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</si>
  <si>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</si>
  <si>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</si>
  <si>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</si>
  <si>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</si>
  <si>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</si>
  <si>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</si>
  <si>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</si>
  <si>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</si>
  <si>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</si>
  <si>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</si>
  <si>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</si>
  <si>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</si>
  <si>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</si>
  <si>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</si>
  <si>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</si>
  <si>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</si>
  <si>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</si>
  <si>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</si>
  <si>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</si>
  <si>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</si>
  <si>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</si>
  <si>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</si>
  <si>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</si>
  <si>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</si>
  <si>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</si>
  <si>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</si>
  <si>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</si>
  <si>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</si>
  <si>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</si>
  <si>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</si>
  <si>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</si>
  <si>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</si>
  <si>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</si>
  <si>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</si>
  <si>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</si>
  <si>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</si>
  <si>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</si>
  <si>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</si>
  <si>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</si>
  <si>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</si>
  <si>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</si>
  <si>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</si>
  <si>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</si>
  <si>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</si>
  <si>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</si>
  <si>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</si>
  <si>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</si>
  <si>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</si>
  <si>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</si>
  <si>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</si>
  <si>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</si>
  <si>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</si>
  <si>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</si>
  <si>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</si>
  <si>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</si>
  <si>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</si>
  <si>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</si>
  <si>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</si>
  <si>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</si>
  <si>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</si>
  <si>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</si>
  <si>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</si>
  <si>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</si>
  <si>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</si>
  <si>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</si>
  <si>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</si>
  <si>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</si>
  <si>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</si>
  <si>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</si>
  <si>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</si>
  <si>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</si>
  <si>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</si>
  <si>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</si>
  <si>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</si>
  <si>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</si>
  <si>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</si>
  <si>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</si>
  <si>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</si>
  <si>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</si>
  <si>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</si>
  <si>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</si>
  <si>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</si>
  <si>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</si>
  <si>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</si>
  <si>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</si>
  <si>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</si>
  <si>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</si>
  <si>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</si>
  <si>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</si>
  <si>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</si>
  <si>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</si>
  <si>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</si>
  <si>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</si>
  <si>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</si>
  <si>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</si>
  <si>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</si>
  <si>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</si>
  <si>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</si>
  <si>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</si>
  <si>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</si>
  <si>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</si>
  <si>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</si>
  <si>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</si>
  <si>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</si>
  <si>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</si>
  <si>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</si>
  <si>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</si>
  <si>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</si>
  <si>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</si>
  <si>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</si>
  <si>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</si>
  <si>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</si>
  <si>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</si>
  <si>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</si>
  <si>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</si>
  <si>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</si>
  <si>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</si>
  <si>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</si>
  <si>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</si>
  <si>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</si>
  <si>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</si>
  <si>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</si>
  <si>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</si>
  <si>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</si>
  <si>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</si>
  <si>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</si>
  <si>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</si>
  <si>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</si>
  <si>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</si>
  <si>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</si>
  <si>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</si>
  <si>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</si>
  <si>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</si>
  <si>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</si>
  <si>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</si>
  <si>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</si>
  <si>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</si>
  <si>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</si>
  <si>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</si>
  <si>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</si>
  <si>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</si>
  <si>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</si>
  <si>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</si>
  <si>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</si>
  <si>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</si>
  <si>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</si>
  <si>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</si>
  <si>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</si>
  <si>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</si>
  <si>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</si>
  <si>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</si>
  <si>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</si>
  <si>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</si>
  <si>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</si>
  <si>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</si>
  <si>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</si>
  <si>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</si>
  <si>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</si>
  <si>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</si>
  <si>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</si>
  <si>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</si>
  <si>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</si>
  <si>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</si>
  <si>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</si>
  <si>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</si>
  <si>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</si>
  <si>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</si>
  <si>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</si>
  <si>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</si>
  <si>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</si>
  <si>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</si>
  <si>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</si>
  <si>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</si>
  <si>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</si>
  <si>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</si>
  <si>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</si>
  <si>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</si>
  <si>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</si>
  <si>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</si>
  <si>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</si>
  <si>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</si>
  <si>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</si>
  <si>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</si>
  <si>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</si>
  <si>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</si>
  <si>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</si>
  <si>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</si>
  <si>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</si>
  <si>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</si>
  <si>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</si>
  <si>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</si>
  <si>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</si>
  <si>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</si>
  <si>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</si>
  <si>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</si>
  <si>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</si>
  <si>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</si>
  <si>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</si>
  <si>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</si>
  <si>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</si>
  <si>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</si>
  <si>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</si>
  <si>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</si>
  <si>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</si>
  <si>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</si>
  <si>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</si>
  <si>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</si>
  <si>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</si>
  <si>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</si>
  <si>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</si>
  <si>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</si>
  <si>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</si>
  <si>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</si>
  <si>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</si>
  <si>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</si>
  <si>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</si>
  <si>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</si>
  <si>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</si>
  <si>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</si>
  <si>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</si>
  <si>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</si>
  <si>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</si>
  <si>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</si>
  <si>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</si>
  <si>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</si>
  <si>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</si>
  <si>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</si>
  <si>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</si>
  <si>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</si>
  <si>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</si>
  <si>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</si>
  <si>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</si>
  <si>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</si>
  <si>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</si>
  <si>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</si>
  <si>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</si>
  <si>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</si>
  <si>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</si>
  <si>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</si>
  <si>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</si>
  <si>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</si>
  <si>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</si>
  <si>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</si>
  <si>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</si>
  <si>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</si>
  <si>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</si>
  <si>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</si>
  <si>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</si>
  <si>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</si>
  <si>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</si>
  <si>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</si>
  <si>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</si>
  <si>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</si>
  <si>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</si>
  <si>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</si>
  <si>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</si>
  <si>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</si>
  <si>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</si>
  <si>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</si>
  <si>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</si>
  <si>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</si>
  <si>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</si>
  <si>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</si>
  <si>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</si>
  <si>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</si>
  <si>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</si>
  <si>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</si>
  <si>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</si>
  <si>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</si>
  <si>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</si>
  <si>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</si>
  <si>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</si>
  <si>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</si>
  <si>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</si>
  <si>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</si>
  <si>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</si>
  <si>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</si>
  <si>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</si>
  <si>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</si>
  <si>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</si>
  <si>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</si>
  <si>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</si>
  <si>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</si>
  <si>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</si>
  <si>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</si>
  <si>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</si>
  <si>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</si>
  <si>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</si>
  <si>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</si>
  <si>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</si>
  <si>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</si>
  <si>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</si>
  <si>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</si>
  <si>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</si>
  <si>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</si>
  <si>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</si>
  <si>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</si>
  <si>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</si>
  <si>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</si>
  <si>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</si>
  <si>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</si>
  <si>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</si>
  <si>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</si>
  <si>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</si>
  <si>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</si>
  <si>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</si>
  <si>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</si>
  <si>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</si>
  <si>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</si>
  <si>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</si>
  <si>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</si>
  <si>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</si>
  <si>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</si>
  <si>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</si>
  <si>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</si>
  <si>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</si>
  <si>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</si>
  <si>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</si>
  <si>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</si>
  <si>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</si>
  <si>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</si>
  <si>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</si>
  <si>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</si>
  <si>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</si>
  <si>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</si>
  <si>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</si>
  <si>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</si>
  <si>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</si>
  <si>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</si>
  <si>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</si>
  <si>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</si>
  <si>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</si>
  <si>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</si>
  <si>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</si>
  <si>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</si>
  <si>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</si>
  <si>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</si>
  <si>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</si>
  <si>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</si>
  <si>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</si>
  <si>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</si>
  <si>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</si>
  <si>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</si>
  <si>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</si>
  <si>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</si>
  <si>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</si>
  <si>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</si>
  <si>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</si>
  <si>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</si>
  <si>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</si>
  <si>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</si>
  <si>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</si>
  <si>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</si>
  <si>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</si>
  <si>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</si>
  <si>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</si>
  <si>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</si>
  <si>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</si>
  <si>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</si>
  <si>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</si>
  <si>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</si>
  <si>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</si>
  <si>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</si>
  <si>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</si>
  <si>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</si>
  <si>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</si>
  <si>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</si>
  <si>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</si>
  <si>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</si>
  <si>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</si>
  <si>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</si>
  <si>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</si>
  <si>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</si>
  <si>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</si>
  <si>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</si>
  <si>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</si>
  <si>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</si>
  <si>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</si>
  <si>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</si>
  <si>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</si>
  <si>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</si>
  <si>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</si>
  <si>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</si>
  <si>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</si>
  <si>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</si>
  <si>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</si>
  <si>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</si>
  <si>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</si>
  <si>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</si>
  <si>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</si>
  <si>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</si>
  <si>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</si>
  <si>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</si>
  <si>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</si>
  <si>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</si>
  <si>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</si>
  <si>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</si>
  <si>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</si>
  <si>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</si>
  <si>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</si>
  <si>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</si>
  <si>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</si>
  <si>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</si>
  <si>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</si>
  <si>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</si>
  <si>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</si>
  <si>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</si>
  <si>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</si>
  <si>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</si>
  <si>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</si>
  <si>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</si>
  <si>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</si>
  <si>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</si>
  <si>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</si>
  <si>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</si>
  <si>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</si>
  <si>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</si>
  <si>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</si>
  <si>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</si>
  <si>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</si>
  <si>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</si>
  <si>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</si>
  <si>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</si>
  <si>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</si>
  <si>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</si>
  <si>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</si>
  <si>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</si>
  <si>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</si>
  <si>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</si>
  <si>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</si>
  <si>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</si>
  <si>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</si>
  <si>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</si>
  <si>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</si>
  <si>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</si>
  <si>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</si>
  <si>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</si>
  <si>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</si>
  <si>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</si>
  <si>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</si>
  <si>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</si>
  <si>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</si>
  <si>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</si>
  <si>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</si>
  <si>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</si>
  <si>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</si>
  <si>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</si>
  <si>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</si>
  <si>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</si>
  <si>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</si>
  <si>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</si>
  <si>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</si>
  <si>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</si>
  <si>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</si>
  <si>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</si>
  <si>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</si>
  <si>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</si>
  <si>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</si>
  <si>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</si>
  <si>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</si>
  <si>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</si>
  <si>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</si>
  <si>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</si>
  <si>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</si>
  <si>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</si>
  <si>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</si>
  <si>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</si>
  <si>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</si>
  <si>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</si>
  <si>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</si>
  <si>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</si>
  <si>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</si>
  <si>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</si>
  <si>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</si>
  <si>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</si>
  <si>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</si>
  <si>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</si>
  <si>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</si>
  <si>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</si>
  <si>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</si>
  <si>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</si>
  <si>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</si>
  <si>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</si>
  <si>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</si>
  <si>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</si>
  <si>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</si>
  <si>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</si>
  <si>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</si>
  <si>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</si>
  <si>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</si>
  <si>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</si>
  <si>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</si>
  <si>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</si>
  <si>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</si>
  <si>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</si>
  <si>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</si>
  <si>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</si>
  <si>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</si>
  <si>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</si>
  <si>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</si>
  <si>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</si>
  <si>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</si>
  <si>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</si>
  <si>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</si>
  <si>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</si>
  <si>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</si>
  <si>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</si>
  <si>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</si>
  <si>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</si>
  <si>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</si>
  <si>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</si>
  <si>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</si>
  <si>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</si>
  <si>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</si>
  <si>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</si>
  <si>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</si>
  <si>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</si>
  <si>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</si>
  <si>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</si>
  <si>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</si>
  <si>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</si>
  <si>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</si>
  <si>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</si>
  <si>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</si>
  <si>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</si>
  <si>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</si>
  <si>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</si>
  <si>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</si>
  <si>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</si>
  <si>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</si>
  <si>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</si>
  <si>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</si>
  <si>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</si>
  <si>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</si>
  <si>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</si>
  <si>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</si>
  <si>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</si>
  <si>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</si>
  <si>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</si>
  <si>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</si>
  <si>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</si>
  <si>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</si>
  <si>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</si>
  <si>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</si>
  <si>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</si>
  <si>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</si>
  <si>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</si>
  <si>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</si>
  <si>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</si>
  <si>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</si>
  <si>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</si>
  <si>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</si>
  <si>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</si>
  <si>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</si>
  <si>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</si>
  <si>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</si>
  <si>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</si>
  <si>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</si>
  <si>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</si>
  <si>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</si>
  <si>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</si>
  <si>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</si>
  <si>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</si>
  <si>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</si>
  <si>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</si>
  <si>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</si>
  <si>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</si>
  <si>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</si>
  <si>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</si>
  <si>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</si>
  <si>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</si>
  <si>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</si>
  <si>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</si>
  <si>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</si>
  <si>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</si>
  <si>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</si>
  <si>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</si>
  <si>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</si>
  <si>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</si>
  <si>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</si>
  <si>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</si>
  <si>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</si>
  <si>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</si>
  <si>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</si>
  <si>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</si>
  <si>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</si>
  <si>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</si>
  <si>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</si>
  <si>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</si>
  <si>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</si>
  <si>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</si>
  <si>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</si>
  <si>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</si>
  <si>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</si>
  <si>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</si>
  <si>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</si>
  <si>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</si>
  <si>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</si>
  <si>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</si>
  <si>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</si>
  <si>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</si>
  <si>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</si>
  <si>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</si>
  <si>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</si>
  <si>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</si>
  <si>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</si>
  <si>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</si>
  <si>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</si>
  <si>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</si>
  <si>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</si>
  <si>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</si>
  <si>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</si>
  <si>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</si>
  <si>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</si>
  <si>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</si>
  <si>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</si>
  <si>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</si>
  <si>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</si>
  <si>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</si>
  <si>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</si>
  <si>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</si>
  <si>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</si>
  <si>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</si>
  <si>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</si>
  <si>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</si>
  <si>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</si>
  <si>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</si>
  <si>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</si>
  <si>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</si>
  <si>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</si>
  <si>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</si>
  <si>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</si>
  <si>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</si>
  <si>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</si>
  <si>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</si>
  <si>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</si>
  <si>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</si>
  <si>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</si>
  <si>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</si>
  <si>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</si>
  <si>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</si>
  <si>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</si>
  <si>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</si>
  <si>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</si>
  <si>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</si>
  <si>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</si>
  <si>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</si>
  <si>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</si>
  <si>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</si>
  <si>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</si>
  <si>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</si>
  <si>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</si>
  <si>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</si>
  <si>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</si>
  <si>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</si>
  <si>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</si>
  <si>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</si>
  <si>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</si>
  <si>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</si>
  <si>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</si>
  <si>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</si>
  <si>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</si>
  <si>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</si>
  <si>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</si>
  <si>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</si>
  <si>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</si>
  <si>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</si>
  <si>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</si>
  <si>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</si>
  <si>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</si>
  <si>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</si>
  <si>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</si>
  <si>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</si>
  <si>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</si>
  <si>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</si>
  <si>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</si>
  <si>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</si>
  <si>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</si>
  <si>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</si>
  <si>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</si>
  <si>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</si>
  <si>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</si>
  <si>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</si>
  <si>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</si>
  <si>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</si>
  <si>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</si>
  <si>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</si>
  <si>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</si>
  <si>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</si>
  <si>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</si>
  <si>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</si>
  <si>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</si>
  <si>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</si>
  <si>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</si>
  <si>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</si>
  <si>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</si>
  <si>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</si>
  <si>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</si>
  <si>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</si>
  <si>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</si>
  <si>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</si>
  <si>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</si>
  <si>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</si>
  <si>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</si>
  <si>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</si>
  <si>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</si>
  <si>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</si>
  <si>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</si>
  <si>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</si>
  <si>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</si>
  <si>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</si>
  <si>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</si>
  <si>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</si>
  <si>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</si>
  <si>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</si>
  <si>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</si>
  <si>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</si>
  <si>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</si>
  <si>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</si>
  <si>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</si>
  <si>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</si>
  <si>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</si>
  <si>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</si>
  <si>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</si>
  <si>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</si>
  <si>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</si>
  <si>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</si>
  <si>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</si>
  <si>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</si>
  <si>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</si>
  <si>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</si>
  <si>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</si>
  <si>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</si>
  <si>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</si>
  <si>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</si>
  <si>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</si>
  <si>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</si>
  <si>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</si>
  <si>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</si>
  <si>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</si>
  <si>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</si>
  <si>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</si>
  <si>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</si>
  <si>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</si>
  <si>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</si>
  <si>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</si>
  <si>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</si>
  <si>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</si>
  <si>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</si>
  <si>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</si>
  <si>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</si>
  <si>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</si>
  <si>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</si>
  <si>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</si>
  <si>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</si>
  <si>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</si>
  <si>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</si>
  <si>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</si>
  <si>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</si>
  <si>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</si>
  <si>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</si>
  <si>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</si>
  <si>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</si>
  <si>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</si>
  <si>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</si>
  <si>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</si>
  <si>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</si>
  <si>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</si>
  <si>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</si>
  <si>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</si>
  <si>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</si>
  <si>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</si>
  <si>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</si>
  <si>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</si>
  <si>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</si>
  <si>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</si>
  <si>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</si>
  <si>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</si>
  <si>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</si>
  <si>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</si>
  <si>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</si>
  <si>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</si>
  <si>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</si>
  <si>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</si>
  <si>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</si>
  <si>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</si>
  <si>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</si>
  <si>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</si>
  <si>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</si>
  <si>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</si>
  <si>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</si>
  <si>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</si>
  <si>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</si>
  <si>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</si>
  <si>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</si>
  <si>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</si>
  <si>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</si>
  <si>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</si>
  <si>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</si>
  <si>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</si>
  <si>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</si>
  <si>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</si>
  <si>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</si>
  <si>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</si>
  <si>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</si>
  <si>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</si>
  <si>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</si>
  <si>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</si>
  <si>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</si>
  <si>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</si>
  <si>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</si>
  <si>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</si>
  <si>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</si>
  <si>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</si>
  <si>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</si>
  <si>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</si>
  <si>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</si>
  <si>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</si>
  <si>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</si>
  <si>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</si>
  <si>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</si>
  <si>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</si>
  <si>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</si>
  <si>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</si>
  <si>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</si>
  <si>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</si>
  <si>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</si>
  <si>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</si>
  <si>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</si>
  <si>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</si>
  <si>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</si>
  <si>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</si>
  <si>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</si>
  <si>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</si>
  <si>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</si>
  <si>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</si>
  <si>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</si>
  <si>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</si>
  <si>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</si>
  <si>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</si>
  <si>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</si>
  <si>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</si>
  <si>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</si>
  <si>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</si>
  <si>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</si>
  <si>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</si>
  <si>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</si>
  <si>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</si>
  <si>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</si>
  <si>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</si>
  <si>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</si>
  <si>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</si>
  <si>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</si>
  <si>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</si>
  <si>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</si>
  <si>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</si>
  <si>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</si>
  <si>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</si>
  <si>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</si>
  <si>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</si>
  <si>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</si>
  <si>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</si>
  <si>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</si>
  <si>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</si>
  <si>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</si>
  <si>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</si>
  <si>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</si>
  <si>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</si>
  <si>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</si>
  <si>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</si>
  <si>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</si>
  <si>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</si>
  <si>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</si>
  <si>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</si>
  <si>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</si>
  <si>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</si>
  <si>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</si>
  <si>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</si>
  <si>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</si>
  <si>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</si>
  <si>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</si>
  <si>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</si>
  <si>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</si>
  <si>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</si>
  <si>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</si>
  <si>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</si>
  <si>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</si>
  <si>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</si>
  <si>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</si>
  <si>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</si>
  <si>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</si>
  <si>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</si>
  <si>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</si>
  <si>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</si>
  <si>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</si>
  <si>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</si>
  <si>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</si>
  <si>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</si>
  <si>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</si>
  <si>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</si>
  <si>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</si>
  <si>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</si>
  <si>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</si>
  <si>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</si>
  <si>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</si>
  <si>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</si>
  <si>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</si>
  <si>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</si>
  <si>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</si>
  <si>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</si>
  <si>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</si>
  <si>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</si>
  <si>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</si>
  <si>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</si>
  <si>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</si>
  <si>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</si>
  <si>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</si>
  <si>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</si>
  <si>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</si>
  <si>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</si>
  <si>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</si>
  <si>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</si>
  <si>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</si>
  <si>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</si>
  <si>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</si>
  <si>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</si>
  <si>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</si>
  <si>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</si>
  <si>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</si>
  <si>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</si>
  <si>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</si>
  <si>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</si>
  <si>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</si>
  <si>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</si>
  <si>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</si>
  <si>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</si>
  <si>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</si>
  <si>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</si>
  <si>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</si>
  <si>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</si>
  <si>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</si>
  <si>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</si>
  <si>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</si>
  <si>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</si>
  <si>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</si>
  <si>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</si>
  <si>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</si>
  <si>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</si>
  <si>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</si>
  <si>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</si>
  <si>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</si>
  <si>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</si>
  <si>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</si>
  <si>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</si>
  <si>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</si>
  <si>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</si>
  <si>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</si>
  <si>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</si>
  <si>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</si>
  <si>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</si>
  <si>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</si>
  <si>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</si>
  <si>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</si>
  <si>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</si>
  <si>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</si>
  <si>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</si>
  <si>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</si>
  <si>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</si>
  <si>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</si>
  <si>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</si>
  <si>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</si>
  <si>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</si>
  <si>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</si>
  <si>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</si>
  <si>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</si>
  <si>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</si>
  <si>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</si>
  <si>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</si>
  <si>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</si>
  <si>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</si>
  <si>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</si>
  <si>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</si>
  <si>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</si>
  <si>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</si>
  <si>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</si>
  <si>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</si>
  <si>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</si>
  <si>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</si>
  <si>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</si>
  <si>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</si>
  <si>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</si>
  <si>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</si>
  <si>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</si>
  <si>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</si>
  <si>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</si>
  <si>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</si>
  <si>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</si>
  <si>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</si>
  <si>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</si>
  <si>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</si>
  <si>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</si>
  <si>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</si>
  <si>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</si>
  <si>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</si>
  <si>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</si>
  <si>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</si>
  <si>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</si>
  <si>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</si>
  <si>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</si>
  <si>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</si>
  <si>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</si>
  <si>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</si>
  <si>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</si>
  <si>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</si>
  <si>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</si>
  <si>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</si>
  <si>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</si>
  <si>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</si>
  <si>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</si>
  <si>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</si>
  <si>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</si>
  <si>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</si>
  <si>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</si>
  <si>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</si>
  <si>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</si>
  <si>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</si>
  <si>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</si>
  <si>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</si>
  <si>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</si>
  <si>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</si>
  <si>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</si>
  <si>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</si>
  <si>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</si>
  <si>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</si>
  <si>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</si>
  <si>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</si>
  <si>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</si>
  <si>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</si>
  <si>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</si>
  <si>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</si>
  <si>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</si>
  <si>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</si>
  <si>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</si>
  <si>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</si>
  <si>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</si>
  <si>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</si>
  <si>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</si>
  <si>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</si>
  <si>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</si>
  <si>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</si>
  <si>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</si>
  <si>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</si>
  <si>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</si>
  <si>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</si>
  <si>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</si>
  <si>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</si>
  <si>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</si>
  <si>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</si>
  <si>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</si>
  <si>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</si>
  <si>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</si>
  <si>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</si>
  <si>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</si>
  <si>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</si>
  <si>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</si>
  <si>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</si>
  <si>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</si>
  <si>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</si>
  <si>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</si>
  <si>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</si>
  <si>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</si>
  <si>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</si>
  <si>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</si>
  <si>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</si>
  <si>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</si>
  <si>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</si>
  <si>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</si>
  <si>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</si>
  <si>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</si>
  <si>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</si>
  <si>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</si>
  <si>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</si>
  <si>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</si>
  <si>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</si>
  <si>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</si>
  <si>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</si>
  <si>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</si>
  <si>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</si>
  <si>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</si>
  <si>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</si>
  <si>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</si>
  <si>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</si>
  <si>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</si>
  <si>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</si>
  <si>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</si>
  <si>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</si>
  <si>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</si>
  <si>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</si>
  <si>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</si>
  <si>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</si>
  <si>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</si>
  <si>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</si>
  <si>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</si>
  <si>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</si>
  <si>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</si>
  <si>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</si>
  <si>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</si>
  <si>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</si>
  <si>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</si>
  <si>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</si>
  <si>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</si>
  <si>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</si>
  <si>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</si>
  <si>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</si>
  <si>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</si>
  <si>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</si>
  <si>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</si>
  <si>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</si>
  <si>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</si>
  <si>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</si>
  <si>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</si>
  <si>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</si>
  <si>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</si>
  <si>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</si>
  <si>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</si>
  <si>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</si>
  <si>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</si>
  <si>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</si>
  <si>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</si>
  <si>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</si>
  <si>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</si>
  <si>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</si>
  <si>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</si>
  <si>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</si>
  <si>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</si>
  <si>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</si>
  <si>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</si>
  <si>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</si>
  <si>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</si>
  <si>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</si>
  <si>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</si>
  <si>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</si>
  <si>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</si>
  <si>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</si>
  <si>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</si>
  <si>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</si>
  <si>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</si>
  <si>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</si>
  <si>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</si>
  <si>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</si>
  <si>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</si>
  <si>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</si>
  <si>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</si>
  <si>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</si>
  <si>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</si>
  <si>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</si>
  <si>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</si>
  <si>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</si>
  <si>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</si>
  <si>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</si>
  <si>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</si>
  <si>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</si>
  <si>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</si>
  <si>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</si>
  <si>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</si>
  <si>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</si>
  <si>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</si>
  <si>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</si>
  <si>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</si>
  <si>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</si>
  <si>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</si>
  <si>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</si>
  <si>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</si>
  <si>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</si>
  <si>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</si>
  <si>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</si>
  <si>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</si>
  <si>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</si>
  <si>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</si>
  <si>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</si>
  <si>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</si>
  <si>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</si>
  <si>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</si>
  <si>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</si>
  <si>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</si>
  <si>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</si>
  <si>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</si>
  <si>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</si>
  <si>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</si>
  <si>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</si>
  <si>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</si>
  <si>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</si>
  <si>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</si>
  <si>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</si>
  <si>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</si>
  <si>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</si>
  <si>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</si>
  <si>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</si>
  <si>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</si>
  <si>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</si>
  <si>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</si>
  <si>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</si>
  <si>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</si>
  <si>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</si>
  <si>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</si>
  <si>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</si>
  <si>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</si>
  <si>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</si>
  <si>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</si>
  <si>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</si>
  <si>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</si>
  <si>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</si>
  <si>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</si>
  <si>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</si>
  <si>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</si>
  <si>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</si>
  <si>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</si>
  <si>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</si>
  <si>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</si>
  <si>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</si>
  <si>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</si>
  <si>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</si>
  <si>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</si>
  <si>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</si>
  <si>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</si>
  <si>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</si>
  <si>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</si>
  <si>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</si>
  <si>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</si>
  <si>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</si>
  <si>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</si>
  <si>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</si>
  <si>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</si>
  <si>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</si>
  <si>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</si>
  <si>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</si>
  <si>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</si>
  <si>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</si>
  <si>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</si>
  <si>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</si>
  <si>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</si>
  <si>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</si>
  <si>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</si>
  <si>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</si>
  <si>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</si>
  <si>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</si>
  <si>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</si>
  <si>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</si>
  <si>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</si>
  <si>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</si>
  <si>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</si>
  <si>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</si>
  <si>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</si>
  <si>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</si>
  <si>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</si>
  <si>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</si>
  <si>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</si>
  <si>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</si>
  <si>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</si>
  <si>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</si>
  <si>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</si>
  <si>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</si>
  <si>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</si>
  <si>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</si>
  <si>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</si>
  <si>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</si>
  <si>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</si>
  <si>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</si>
  <si>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</si>
  <si>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</si>
  <si>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</si>
  <si>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</si>
  <si>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</si>
  <si>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</si>
  <si>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</si>
  <si>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</si>
  <si>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</si>
  <si>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</si>
  <si>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</si>
  <si>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</si>
  <si>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</si>
  <si>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</si>
  <si>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</si>
  <si>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</si>
  <si>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</si>
  <si>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</si>
  <si>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</si>
  <si>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</si>
  <si>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</si>
  <si>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</si>
  <si>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</si>
  <si>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</si>
  <si>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</si>
  <si>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</si>
  <si>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</si>
  <si>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</si>
  <si>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</si>
  <si>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</si>
  <si>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</si>
  <si>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</si>
  <si>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</si>
  <si>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</si>
  <si>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</si>
  <si>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</si>
  <si>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</si>
  <si>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</si>
  <si>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</si>
  <si>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</si>
  <si>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</si>
  <si>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</si>
  <si>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</si>
  <si>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</si>
  <si>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</si>
  <si>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</si>
  <si>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</si>
  <si>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</si>
  <si>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</si>
  <si>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</si>
  <si>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</si>
  <si>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</si>
  <si>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</si>
  <si>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</si>
  <si>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</si>
  <si>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</si>
  <si>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</si>
  <si>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</si>
  <si>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</si>
  <si>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</si>
  <si>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</si>
  <si>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</si>
  <si>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</si>
  <si>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</si>
  <si>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</si>
  <si>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</si>
  <si>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</si>
  <si>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</si>
  <si>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</si>
  <si>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</si>
  <si>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</si>
  <si>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</si>
  <si>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</si>
  <si>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</si>
  <si>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</si>
  <si>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</si>
  <si>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</si>
  <si>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</si>
  <si>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</si>
  <si>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</si>
  <si>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</si>
  <si>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</si>
  <si>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</si>
  <si>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</si>
  <si>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</si>
  <si>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</si>
  <si>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</si>
  <si>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</si>
  <si>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</si>
  <si>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</si>
  <si>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</si>
  <si>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</si>
  <si>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</si>
  <si>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</si>
  <si>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</si>
  <si>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</si>
  <si>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</si>
  <si>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</si>
  <si>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</si>
  <si>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</si>
  <si>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</si>
  <si>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</si>
  <si>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</si>
  <si>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</si>
  <si>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</si>
  <si>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</si>
  <si>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</si>
  <si>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</si>
  <si>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</si>
  <si>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</si>
  <si>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</si>
  <si>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</si>
  <si>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</si>
  <si>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</si>
  <si>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</si>
  <si>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</si>
  <si>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</si>
  <si>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</si>
  <si>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</si>
  <si>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</si>
  <si>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</si>
  <si>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</si>
  <si>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</si>
  <si>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</si>
  <si>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</si>
  <si>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</si>
  <si>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</si>
  <si>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</si>
  <si>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</si>
  <si>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</si>
  <si>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</si>
  <si>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</si>
  <si>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</si>
  <si>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</si>
  <si>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</si>
  <si>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</si>
  <si>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</si>
  <si>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</si>
  <si>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</si>
  <si>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</si>
  <si>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</si>
  <si>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</si>
  <si>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</si>
  <si>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</si>
  <si>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</si>
  <si>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</si>
  <si>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</si>
  <si>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</si>
  <si>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</si>
  <si>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</si>
  <si>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</si>
  <si>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</si>
  <si>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</si>
  <si>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</si>
  <si>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</si>
  <si>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</si>
  <si>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</si>
  <si>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</si>
  <si>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</si>
  <si>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</si>
  <si>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</si>
  <si>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</si>
  <si>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</si>
  <si>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</si>
  <si>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</si>
  <si>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</si>
  <si>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</si>
  <si>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</si>
  <si>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</si>
  <si>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</si>
  <si>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</si>
  <si>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</si>
  <si>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</si>
  <si>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</si>
  <si>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</si>
  <si>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</si>
  <si>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</si>
  <si>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</si>
  <si>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</si>
  <si>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</si>
  <si>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</si>
  <si>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</si>
  <si>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</si>
  <si>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</si>
  <si>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</si>
  <si>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</si>
  <si>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</si>
  <si>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</si>
  <si>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</si>
  <si>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</si>
  <si>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</si>
  <si>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</si>
  <si>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</si>
  <si>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</si>
  <si>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</si>
  <si>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</si>
  <si>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</si>
  <si>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</si>
  <si>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</si>
  <si>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</si>
  <si>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</si>
  <si>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</si>
  <si>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</si>
  <si>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</si>
  <si>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</si>
  <si>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</si>
  <si>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</si>
  <si>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</si>
  <si>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</si>
  <si>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</si>
  <si>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</si>
  <si>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</si>
  <si>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</si>
  <si>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</si>
  <si>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</si>
  <si>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</si>
  <si>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</si>
  <si>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</si>
  <si>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</si>
  <si>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</si>
  <si>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</si>
  <si>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</si>
  <si>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</si>
  <si>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</si>
  <si>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</si>
  <si>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</si>
  <si>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</si>
  <si>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</si>
  <si>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</si>
  <si>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</si>
  <si>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</si>
  <si>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</si>
  <si>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</si>
  <si>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</si>
  <si>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</si>
  <si>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</si>
  <si>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</si>
  <si>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</si>
  <si>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</si>
  <si>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</si>
  <si>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</si>
  <si>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</si>
  <si>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</si>
  <si>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</si>
  <si>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</si>
  <si>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</si>
  <si>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</si>
  <si>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</si>
  <si>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</si>
  <si>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</si>
  <si>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</si>
  <si>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</si>
  <si>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</si>
  <si>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</si>
  <si>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</si>
  <si>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</si>
  <si>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</si>
  <si>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</si>
  <si>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</si>
  <si>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</si>
  <si>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</si>
  <si>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</si>
  <si>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</si>
  <si>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</si>
  <si>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</si>
  <si>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</si>
  <si>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</si>
  <si>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</si>
  <si>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</si>
  <si>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</si>
  <si>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</si>
  <si>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</si>
  <si>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</si>
  <si>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</si>
  <si>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</si>
  <si>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</si>
  <si>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</si>
  <si>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</si>
  <si>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</si>
  <si>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</si>
  <si>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</si>
  <si>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</si>
  <si>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</si>
  <si>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</si>
  <si>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</si>
  <si>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</si>
  <si>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</si>
  <si>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</si>
  <si>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</si>
  <si>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</si>
  <si>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</si>
  <si>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</si>
  <si>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</si>
  <si>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</si>
  <si>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</si>
  <si>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</si>
  <si>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</si>
  <si>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</si>
  <si>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</si>
  <si>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</si>
  <si>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</si>
  <si>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</si>
  <si>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</si>
  <si>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</si>
  <si>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</si>
  <si>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</si>
  <si>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</si>
  <si>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</si>
  <si>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</si>
  <si>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</si>
  <si>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</si>
  <si>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</si>
  <si>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</si>
  <si>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</si>
  <si>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</si>
  <si>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</si>
  <si>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</si>
  <si>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</si>
  <si>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</si>
  <si>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</si>
  <si>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</si>
  <si>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</si>
  <si>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</si>
  <si>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</si>
  <si>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</si>
  <si>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</si>
  <si>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</si>
  <si>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</si>
  <si>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</si>
  <si>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</si>
  <si>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</si>
  <si>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</si>
  <si>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</si>
  <si>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</si>
  <si>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</si>
  <si>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</si>
  <si>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</si>
  <si>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</si>
  <si>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</si>
  <si>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</si>
  <si>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</si>
  <si>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</si>
  <si>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</si>
  <si>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</si>
  <si>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</si>
  <si>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</si>
  <si>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</si>
  <si>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</si>
  <si>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</si>
  <si>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</si>
  <si>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</si>
  <si>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</si>
  <si>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</si>
  <si>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</si>
  <si>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</si>
  <si>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</si>
  <si>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</si>
  <si>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</si>
  <si>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</si>
  <si>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</si>
  <si>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</si>
  <si>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</si>
  <si>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</si>
  <si>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</si>
  <si>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</si>
  <si>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</si>
  <si>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</si>
  <si>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</si>
  <si>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</si>
  <si>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</si>
  <si>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</si>
  <si>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</si>
  <si>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</si>
  <si>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</si>
  <si>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</si>
  <si>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</si>
  <si>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</si>
  <si>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</si>
  <si>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</si>
  <si>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</si>
  <si>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</si>
  <si>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</si>
  <si>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</si>
  <si>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</si>
  <si>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</si>
  <si>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</si>
  <si>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</si>
  <si>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</si>
  <si>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</si>
  <si>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</si>
  <si>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</si>
  <si>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</si>
  <si>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</si>
  <si>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</si>
  <si>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</si>
  <si>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</si>
  <si>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</si>
  <si>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</si>
  <si>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</si>
  <si>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</si>
  <si>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</si>
  <si>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</si>
  <si>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</si>
  <si>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</si>
  <si>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</si>
  <si>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</si>
  <si>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</si>
  <si>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</si>
  <si>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</si>
  <si>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</si>
  <si>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</si>
  <si>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</si>
  <si>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</si>
  <si>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</si>
  <si>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</si>
  <si>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</si>
  <si>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</si>
  <si>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</si>
  <si>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</si>
  <si>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</si>
  <si>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</si>
  <si>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</si>
  <si>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</si>
  <si>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</si>
  <si>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</si>
  <si>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</si>
  <si>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</si>
  <si>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</si>
  <si>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</si>
  <si>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</si>
  <si>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</si>
  <si>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</si>
  <si>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</si>
  <si>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</si>
  <si>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</si>
  <si>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</si>
  <si>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</si>
  <si>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</si>
  <si>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</si>
  <si>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</si>
  <si>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</si>
  <si>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</si>
  <si>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</si>
  <si>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</si>
  <si>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</si>
  <si>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</si>
  <si>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</si>
  <si>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</si>
  <si>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</si>
  <si>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</si>
  <si>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</si>
  <si>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</si>
  <si>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</si>
  <si>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</si>
  <si>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</si>
  <si>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</si>
  <si>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</si>
  <si>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</si>
  <si>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</si>
  <si>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</si>
  <si>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</si>
  <si>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</si>
  <si>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</si>
  <si>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</si>
  <si>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</si>
  <si>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</si>
  <si>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</si>
  <si>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</si>
  <si>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</si>
  <si>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</si>
  <si>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</si>
  <si>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</si>
  <si>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</si>
  <si>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</si>
  <si>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</si>
  <si>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</si>
  <si>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</si>
  <si>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</si>
  <si>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</si>
  <si>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</si>
  <si>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</si>
  <si>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</si>
  <si>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</si>
  <si>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</si>
  <si>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</si>
  <si>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</si>
  <si>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</si>
  <si>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</si>
  <si>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</si>
  <si>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</si>
  <si>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</si>
  <si>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</si>
  <si>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</si>
  <si>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</si>
  <si>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</si>
  <si>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</si>
  <si>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</si>
  <si>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</si>
  <si>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</si>
  <si>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</si>
  <si>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</si>
  <si>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</si>
  <si>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</si>
  <si>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</si>
  <si>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</si>
  <si>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</si>
  <si>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</si>
  <si>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</si>
  <si>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</si>
  <si>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</si>
  <si>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</si>
  <si>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</si>
  <si>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</si>
  <si>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</si>
  <si>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</si>
  <si>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</si>
  <si>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</si>
  <si>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</si>
  <si>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</si>
  <si>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</si>
  <si>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</si>
  <si>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</si>
  <si>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</si>
  <si>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</si>
  <si>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</si>
  <si>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</si>
  <si>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</si>
  <si>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</si>
  <si>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</si>
  <si>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</si>
  <si>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</si>
  <si>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</si>
  <si>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</si>
  <si>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</si>
  <si>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</si>
  <si>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</si>
  <si>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</si>
  <si>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</si>
  <si>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</si>
  <si>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</si>
  <si>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</si>
  <si>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</si>
  <si>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</si>
  <si>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</si>
  <si>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</si>
  <si>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</si>
  <si>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</si>
  <si>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</si>
  <si>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</si>
  <si>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</si>
  <si>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</si>
  <si>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</si>
  <si>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</si>
  <si>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</si>
  <si>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</si>
  <si>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</si>
  <si>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</si>
  <si>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</si>
  <si>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</si>
  <si>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</si>
  <si>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</si>
  <si>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</si>
  <si>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</si>
  <si>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</si>
  <si>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</si>
  <si>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</si>
  <si>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</si>
  <si>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</si>
  <si>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</si>
  <si>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</si>
  <si>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</si>
  <si>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</si>
  <si>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</si>
  <si>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</si>
  <si>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</si>
  <si>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</si>
  <si>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</si>
  <si>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</si>
  <si>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</si>
  <si>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</si>
  <si>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</si>
  <si>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</si>
  <si>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</si>
  <si>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</si>
  <si>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</si>
  <si>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</si>
  <si>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</si>
  <si>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</si>
  <si>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</si>
  <si>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</si>
  <si>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</si>
  <si>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</si>
  <si>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</si>
  <si>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</si>
  <si>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</si>
  <si>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</si>
  <si>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</si>
  <si>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</si>
  <si>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</si>
  <si>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</si>
  <si>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</si>
  <si>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</si>
  <si>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</si>
  <si>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</si>
  <si>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</si>
  <si>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</si>
  <si>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</si>
  <si>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</si>
  <si>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</si>
  <si>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</si>
  <si>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</si>
  <si>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</si>
  <si>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</si>
  <si>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</si>
  <si>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</si>
  <si>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</si>
  <si>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</si>
  <si>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</si>
  <si>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</si>
  <si>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</si>
  <si>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</si>
  <si>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</si>
  <si>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</si>
  <si>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</si>
  <si>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</si>
  <si>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</si>
  <si>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</si>
  <si>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</si>
  <si>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</si>
  <si>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</si>
  <si>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</si>
  <si>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</si>
  <si>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</si>
  <si>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</si>
  <si>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</si>
  <si>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</si>
  <si>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</si>
  <si>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</si>
  <si>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</si>
  <si>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</si>
  <si>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</si>
  <si>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</si>
  <si>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</si>
  <si>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</si>
  <si>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</si>
  <si>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</si>
  <si>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</si>
  <si>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</si>
  <si>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</si>
  <si>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</si>
  <si>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</si>
  <si>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</si>
  <si>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</si>
  <si>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</si>
  <si>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</si>
  <si>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</si>
  <si>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</si>
  <si>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</si>
  <si>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</si>
  <si>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</si>
  <si>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</si>
  <si>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</si>
  <si>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</si>
  <si>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</si>
  <si>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</si>
  <si>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</si>
  <si>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</si>
  <si>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</si>
  <si>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</si>
  <si>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</si>
  <si>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</si>
  <si>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</si>
  <si>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</si>
  <si>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</si>
  <si>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</si>
  <si>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</si>
  <si>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</si>
  <si>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</si>
  <si>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</si>
  <si>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</si>
  <si>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</si>
  <si>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</si>
  <si>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</si>
  <si>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</si>
  <si>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</si>
  <si>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</si>
  <si>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</si>
  <si>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</si>
  <si>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</si>
  <si>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</si>
  <si>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</si>
  <si>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</si>
  <si>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</si>
  <si>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</si>
  <si>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</si>
  <si>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</si>
  <si>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</si>
  <si>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</si>
  <si>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</si>
  <si>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</si>
  <si>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</si>
  <si>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</si>
  <si>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</si>
  <si>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</si>
  <si>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</si>
  <si>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</si>
  <si>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</si>
  <si>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</si>
  <si>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</si>
  <si>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</si>
  <si>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</si>
  <si>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</si>
  <si>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</si>
  <si>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</si>
  <si>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</si>
  <si>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</si>
  <si>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</si>
  <si>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</si>
  <si>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</si>
  <si>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</si>
  <si>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</si>
  <si>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</si>
  <si>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</si>
  <si>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</si>
  <si>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</si>
  <si>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</si>
  <si>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</si>
  <si>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</si>
  <si>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</si>
  <si>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</si>
  <si>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</si>
  <si>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</si>
  <si>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</si>
  <si>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</si>
  <si>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</si>
  <si>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</si>
  <si>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</si>
  <si>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</si>
  <si>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</si>
  <si>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</si>
  <si>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</si>
  <si>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</si>
  <si>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</si>
  <si>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</si>
  <si>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</si>
  <si>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</si>
  <si>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</si>
  <si>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</si>
  <si>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</si>
  <si>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</si>
  <si>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</si>
  <si>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</si>
  <si>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</si>
  <si>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</si>
  <si>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</si>
  <si>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</si>
  <si>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</si>
  <si>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</si>
  <si>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</si>
  <si>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</si>
  <si>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</si>
  <si>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</si>
  <si>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</si>
  <si>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</si>
  <si>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</si>
  <si>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</si>
  <si>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</si>
  <si>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</si>
  <si>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</si>
  <si>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</si>
  <si>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</si>
  <si>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</si>
  <si>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</si>
  <si>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</si>
  <si>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</si>
  <si>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</si>
  <si>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</si>
  <si>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</si>
  <si>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</si>
  <si>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</si>
  <si>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</si>
  <si>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</si>
  <si>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</si>
  <si>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</si>
  <si>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</si>
  <si>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</si>
  <si>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</si>
  <si>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</si>
  <si>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</si>
  <si>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</si>
  <si>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</si>
  <si>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</si>
  <si>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</si>
  <si>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</si>
  <si>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</si>
  <si>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</si>
  <si>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</si>
  <si>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</si>
  <si>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</si>
  <si>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</si>
  <si>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</si>
  <si>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</si>
  <si>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</si>
  <si>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</si>
  <si>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</si>
  <si>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</si>
  <si>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</si>
  <si>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</si>
  <si>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</si>
  <si>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</si>
  <si>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</si>
  <si>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</si>
  <si>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</si>
  <si>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</si>
  <si>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</si>
  <si>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</si>
  <si>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</si>
  <si>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</si>
  <si>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</si>
  <si>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</si>
  <si>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</si>
  <si>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</si>
  <si>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</si>
  <si>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</si>
  <si>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</si>
  <si>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</si>
  <si>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</si>
  <si>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</si>
  <si>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</si>
  <si>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</si>
  <si>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</si>
  <si>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</si>
  <si>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</si>
  <si>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</si>
  <si>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</si>
  <si>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</si>
  <si>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</si>
  <si>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</si>
  <si>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</si>
  <si>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</si>
  <si>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</si>
  <si>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</si>
  <si>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</si>
  <si>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</si>
  <si>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</si>
  <si>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</si>
  <si>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</si>
  <si>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</si>
  <si>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</si>
  <si>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</si>
  <si>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</si>
  <si>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</si>
  <si>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</si>
  <si>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</si>
  <si>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</si>
  <si>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</si>
  <si>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</si>
  <si>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</si>
  <si>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</si>
  <si>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</si>
  <si>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</si>
  <si>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</si>
  <si>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</si>
  <si>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</si>
  <si>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</si>
  <si>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</si>
  <si>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</si>
  <si>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</si>
  <si>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</si>
  <si>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</si>
  <si>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</si>
  <si>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</si>
  <si>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</si>
  <si>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</si>
  <si>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</si>
  <si>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</si>
  <si>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</si>
  <si>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</si>
  <si>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</si>
  <si>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</si>
  <si>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</si>
  <si>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</si>
  <si>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</si>
  <si>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</si>
  <si>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</si>
  <si>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</si>
  <si>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</si>
  <si>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</si>
  <si>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</si>
  <si>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</si>
  <si>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</si>
  <si>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</si>
  <si>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</si>
  <si>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</si>
  <si>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</si>
  <si>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</si>
  <si>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</si>
  <si>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</si>
  <si>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</si>
  <si>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</si>
  <si>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</si>
  <si>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</si>
  <si>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</si>
  <si>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</si>
  <si>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</si>
  <si>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</si>
  <si>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</si>
  <si>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</si>
  <si>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</si>
  <si>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</si>
  <si>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</si>
  <si>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</si>
  <si>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</si>
  <si>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</si>
  <si>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</si>
  <si>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</si>
  <si>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</si>
  <si>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</si>
  <si>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</si>
  <si>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</si>
  <si>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</si>
  <si>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</si>
  <si>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</si>
  <si>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</si>
  <si>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</si>
  <si>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</si>
  <si>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</si>
  <si>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</si>
  <si>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</si>
  <si>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</si>
  <si>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</si>
  <si>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</si>
  <si>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</si>
  <si>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</si>
  <si>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</si>
  <si>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</si>
  <si>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</si>
  <si>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</si>
  <si>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</si>
  <si>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</si>
  <si>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</si>
  <si>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</si>
  <si>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</si>
  <si>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</si>
  <si>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</si>
  <si>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</si>
  <si>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</si>
  <si>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</si>
  <si>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</si>
  <si>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</si>
  <si>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</si>
  <si>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</si>
  <si>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</si>
  <si>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</si>
  <si>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</si>
  <si>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</si>
  <si>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</si>
  <si>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</si>
  <si>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</si>
  <si>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</si>
  <si>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</si>
  <si>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</si>
  <si>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</si>
  <si>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</si>
  <si>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</si>
  <si>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</si>
  <si>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</si>
  <si>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</si>
  <si>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</si>
  <si>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</si>
  <si>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</si>
  <si>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</si>
  <si>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</si>
  <si>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</si>
  <si>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</si>
  <si>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</si>
  <si>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</si>
  <si>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</si>
  <si>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</si>
  <si>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</si>
  <si>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</si>
  <si>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</si>
  <si>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</si>
  <si>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</si>
  <si>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</si>
  <si>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</si>
  <si>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</si>
  <si>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</si>
  <si>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</si>
  <si>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</si>
  <si>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</si>
  <si>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</si>
  <si>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</si>
  <si>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</si>
  <si>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</si>
  <si>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</si>
  <si>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</si>
  <si>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</si>
  <si>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</si>
  <si>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</si>
  <si>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</si>
  <si>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</si>
  <si>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</si>
  <si>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</si>
  <si>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</si>
  <si>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</si>
  <si>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</si>
  <si>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</si>
  <si>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</si>
  <si>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</si>
  <si>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</si>
  <si>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</si>
  <si>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</si>
  <si>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</si>
  <si>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</si>
  <si>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</si>
  <si>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</si>
  <si>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</si>
  <si>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</si>
  <si>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</si>
  <si>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</si>
  <si>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</si>
  <si>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</si>
  <si>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</si>
  <si>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</si>
  <si>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</si>
  <si>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</si>
  <si>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</si>
  <si>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</si>
  <si>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</si>
  <si>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</si>
  <si>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</si>
  <si>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</si>
  <si>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</si>
  <si>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</si>
  <si>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</si>
  <si>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</si>
  <si>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</si>
  <si>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</si>
  <si>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</si>
  <si>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</si>
  <si>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</si>
  <si>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</si>
  <si>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</si>
  <si>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</si>
  <si>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</si>
  <si>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</si>
  <si>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</si>
  <si>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</si>
  <si>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</si>
  <si>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</si>
  <si>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</si>
  <si>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</si>
  <si>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</si>
  <si>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</si>
  <si>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</si>
  <si>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</si>
  <si>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</si>
  <si>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</si>
  <si>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</si>
  <si>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</si>
  <si>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</si>
  <si>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</si>
  <si>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</si>
  <si>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</si>
  <si>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</si>
  <si>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</si>
  <si>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</si>
  <si>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</si>
  <si>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</si>
  <si>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</si>
  <si>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</si>
  <si>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</si>
  <si>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</si>
  <si>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</si>
  <si>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</si>
  <si>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</si>
  <si>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</si>
  <si>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</si>
  <si>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</si>
  <si>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</si>
  <si>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</si>
  <si>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</si>
  <si>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</si>
  <si>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</si>
  <si>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</si>
  <si>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</si>
  <si>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</si>
  <si>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</si>
  <si>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</si>
  <si>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</si>
  <si>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</si>
  <si>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</si>
  <si>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</si>
  <si>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</si>
  <si>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</si>
  <si>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</si>
  <si>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</si>
  <si>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</si>
  <si>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</si>
  <si>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</si>
  <si>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</si>
  <si>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</si>
  <si>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</si>
  <si>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</si>
  <si>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</si>
  <si>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</si>
  <si>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</si>
  <si>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</si>
  <si>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</si>
  <si>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</si>
  <si>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</si>
  <si>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</si>
  <si>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</si>
  <si>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</si>
  <si>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</si>
  <si>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</si>
  <si>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</si>
  <si>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</si>
  <si>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</si>
  <si>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</si>
  <si>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</si>
  <si>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</si>
  <si>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</si>
  <si>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</si>
  <si>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</si>
  <si>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</si>
  <si>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</si>
  <si>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</si>
  <si>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</si>
  <si>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</si>
  <si>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</si>
  <si>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</si>
  <si>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</si>
  <si>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</si>
  <si>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</si>
  <si>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</si>
  <si>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</si>
  <si>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</si>
  <si>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</si>
  <si>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</si>
  <si>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</si>
  <si>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</si>
  <si>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</si>
  <si>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</si>
  <si>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</si>
  <si>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</si>
  <si>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</si>
  <si>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</si>
  <si>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</si>
  <si>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</si>
  <si>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</si>
  <si>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</si>
  <si>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</si>
  <si>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</si>
  <si>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</si>
  <si>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</si>
  <si>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</si>
  <si>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</si>
  <si>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</si>
  <si>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</si>
  <si>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</si>
  <si>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</si>
  <si>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</si>
  <si>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</si>
  <si>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</si>
  <si>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</si>
  <si>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</si>
  <si>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</si>
  <si>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</si>
  <si>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</si>
  <si>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</si>
  <si>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</si>
  <si>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</si>
  <si>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</si>
  <si>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</si>
  <si>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</si>
  <si>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</si>
  <si>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</si>
  <si>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</si>
  <si>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</si>
  <si>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</si>
  <si>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</si>
  <si>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</si>
  <si>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</si>
  <si>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</si>
  <si>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</si>
  <si>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</si>
  <si>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</si>
  <si>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</si>
  <si>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</si>
  <si>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</si>
  <si>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</si>
  <si>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</si>
  <si>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</si>
  <si>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</si>
  <si>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</si>
  <si>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</si>
  <si>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</si>
  <si>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</si>
  <si>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</si>
  <si>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</si>
  <si>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</si>
  <si>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</si>
  <si>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</si>
  <si>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</si>
  <si>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</si>
  <si>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</si>
  <si>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</si>
  <si>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</si>
  <si>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</si>
  <si>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</si>
  <si>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</si>
  <si>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</si>
  <si>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</si>
  <si>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</si>
  <si>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</si>
  <si>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</si>
  <si>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</si>
  <si>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</si>
  <si>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</si>
  <si>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</si>
  <si>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</si>
  <si>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</si>
  <si>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</si>
  <si>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</si>
  <si>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</si>
  <si>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</si>
  <si>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</si>
  <si>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</si>
  <si>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</si>
  <si>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</si>
  <si>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</si>
  <si>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</si>
  <si>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</si>
  <si>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</si>
  <si>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</si>
  <si>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</si>
  <si>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</si>
  <si>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</si>
  <si>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</si>
  <si>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</si>
  <si>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</si>
  <si>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</si>
  <si>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</si>
  <si>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</si>
  <si>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</si>
  <si>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</si>
  <si>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</si>
  <si>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</si>
  <si>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</si>
  <si>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</si>
  <si>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</si>
  <si>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</si>
  <si>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</si>
  <si>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</si>
  <si>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</si>
  <si>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</si>
  <si>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</si>
  <si>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</si>
  <si>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</si>
  <si>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</si>
  <si>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</si>
  <si>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</si>
  <si>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</si>
  <si>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</si>
  <si>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</si>
  <si>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</si>
  <si>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</si>
  <si>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</si>
  <si>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</si>
  <si>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</si>
  <si>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</si>
  <si>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</si>
  <si>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</si>
  <si>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</si>
  <si>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</si>
  <si>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</si>
  <si>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</si>
  <si>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</si>
  <si>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</si>
  <si>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</si>
  <si>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</si>
  <si>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</si>
  <si>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</si>
  <si>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</si>
  <si>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</si>
  <si>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</si>
  <si>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</si>
  <si>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</si>
  <si>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</si>
  <si>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</si>
  <si>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</si>
  <si>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</si>
  <si>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</si>
  <si>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</si>
  <si>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</si>
  <si>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</si>
  <si>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</si>
  <si>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</si>
  <si>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</si>
  <si>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</si>
  <si>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</si>
  <si>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</si>
  <si>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</si>
  <si>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</si>
  <si>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</si>
  <si>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</si>
  <si>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</si>
  <si>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</si>
  <si>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</si>
  <si>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</si>
  <si>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</si>
  <si>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</si>
  <si>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</si>
  <si>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</si>
  <si>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</si>
  <si>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</si>
  <si>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</si>
  <si>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</si>
  <si>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</si>
  <si>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</si>
  <si>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</si>
  <si>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</si>
  <si>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</si>
  <si>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</si>
  <si>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</si>
  <si>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</si>
  <si>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</si>
  <si>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</si>
  <si>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</si>
  <si>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</si>
  <si>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</si>
  <si>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</si>
  <si>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</si>
  <si>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</si>
  <si>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</si>
  <si>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</si>
  <si>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</si>
  <si>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</si>
  <si>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</si>
  <si>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</si>
  <si>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</si>
  <si>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</si>
  <si>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</si>
  <si>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</si>
  <si>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</si>
  <si>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</si>
  <si>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</si>
  <si>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</si>
  <si>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</si>
  <si>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</si>
  <si>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</si>
  <si>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</si>
  <si>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</si>
  <si>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</si>
  <si>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</si>
  <si>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</si>
  <si>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</si>
  <si>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</si>
  <si>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</si>
  <si>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</si>
  <si>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</si>
  <si>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</si>
  <si>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</si>
  <si>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</si>
  <si>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</si>
  <si>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</si>
  <si>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</si>
  <si>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</si>
  <si>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</si>
  <si>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</si>
  <si>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</si>
  <si>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</si>
  <si>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</si>
  <si>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</si>
  <si>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</si>
  <si>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</si>
  <si>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</si>
  <si>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</si>
  <si>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</si>
  <si>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</si>
  <si>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</si>
  <si>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</si>
  <si>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</si>
  <si>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</si>
  <si>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</si>
  <si>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</si>
  <si>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</si>
  <si>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</si>
  <si>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</si>
  <si>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</si>
  <si>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</si>
  <si>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</si>
  <si>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</si>
  <si>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</si>
  <si>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</si>
  <si>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</si>
  <si>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</si>
  <si>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</si>
  <si>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</si>
  <si>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</si>
  <si>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</si>
  <si>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</si>
  <si>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</si>
  <si>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</si>
  <si>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</si>
  <si>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</si>
  <si>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</si>
  <si>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</si>
  <si>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</si>
  <si>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</si>
  <si>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</si>
  <si>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</si>
  <si>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</si>
  <si>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</si>
  <si>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</si>
  <si>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</si>
  <si>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</si>
  <si>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</si>
  <si>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</si>
  <si>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</si>
  <si>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</si>
  <si>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</si>
  <si>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</si>
  <si>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</si>
  <si>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</si>
  <si>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</si>
  <si>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</si>
  <si>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</si>
  <si>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</si>
  <si>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</si>
  <si>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</si>
  <si>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</si>
  <si>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</si>
  <si>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</si>
  <si>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</si>
  <si>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</si>
  <si>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</si>
  <si>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</si>
  <si>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</si>
  <si>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</si>
  <si>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</si>
  <si>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</si>
  <si>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</si>
  <si>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</si>
  <si>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</si>
  <si>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</si>
  <si>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</si>
  <si>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</si>
  <si>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</si>
  <si>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</si>
  <si>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</si>
  <si>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</si>
  <si>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</si>
  <si>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</si>
  <si>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</si>
  <si>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</si>
  <si>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</si>
  <si>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</si>
  <si>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</si>
  <si>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</si>
  <si>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</si>
  <si>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</si>
  <si>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</si>
  <si>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</si>
  <si>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</si>
  <si>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</si>
  <si>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</si>
  <si>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</si>
  <si>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</si>
  <si>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</si>
  <si>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</si>
  <si>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</si>
  <si>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</si>
  <si>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</si>
  <si>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</si>
  <si>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</si>
  <si>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</si>
  <si>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</si>
  <si>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</si>
  <si>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</si>
  <si>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</si>
  <si>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</si>
  <si>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</si>
  <si>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</si>
  <si>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</si>
  <si>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</si>
  <si>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</si>
  <si>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</si>
  <si>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</si>
  <si>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</si>
  <si>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</si>
  <si>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</si>
  <si>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</si>
  <si>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</si>
  <si>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</si>
  <si>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</si>
  <si>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</si>
  <si>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</si>
  <si>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</si>
  <si>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</si>
  <si>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</si>
  <si>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</si>
  <si>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</si>
  <si>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</si>
  <si>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</si>
  <si>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</si>
  <si>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</si>
  <si>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</si>
  <si>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</si>
  <si>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</si>
  <si>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</si>
  <si>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</si>
  <si>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</si>
  <si>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</si>
  <si>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</si>
  <si>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</si>
  <si>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</si>
  <si>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</si>
  <si>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</si>
  <si>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</si>
  <si>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</si>
  <si>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</si>
  <si>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</si>
  <si>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</si>
  <si>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</si>
  <si>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</si>
  <si>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</si>
  <si>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</si>
  <si>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</si>
  <si>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</si>
  <si>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</si>
  <si>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</si>
  <si>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</si>
  <si>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</si>
  <si>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</si>
  <si>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</si>
  <si>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</si>
  <si>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</si>
  <si>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</si>
  <si>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</si>
  <si>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</si>
  <si>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</si>
  <si>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</si>
  <si>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</si>
  <si>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</si>
  <si>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</si>
  <si>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</si>
  <si>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</si>
  <si>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</si>
  <si>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</si>
  <si>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</si>
  <si>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</si>
  <si>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</si>
  <si>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</si>
  <si>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</si>
  <si>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</si>
  <si>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</si>
  <si>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</si>
  <si>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</si>
  <si>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</si>
  <si>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</si>
  <si>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</si>
  <si>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</si>
  <si>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</si>
  <si>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</si>
  <si>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</si>
  <si>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</si>
  <si>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</si>
  <si>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</si>
  <si>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</si>
  <si>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</si>
  <si>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</si>
  <si>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</si>
  <si>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</si>
  <si>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</si>
  <si>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</si>
  <si>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</si>
  <si>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</si>
  <si>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</si>
  <si>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</si>
  <si>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</si>
  <si>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</si>
  <si>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</si>
  <si>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</si>
  <si>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</si>
  <si>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</si>
  <si>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</si>
  <si>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</si>
  <si>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</si>
  <si>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</si>
  <si>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</si>
  <si>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</si>
  <si>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</si>
  <si>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</si>
  <si>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</si>
  <si>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</si>
  <si>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</si>
  <si>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</si>
  <si>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</si>
  <si>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</si>
  <si>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</si>
  <si>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</si>
  <si>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</si>
  <si>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</si>
  <si>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</si>
  <si>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</si>
  <si>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</si>
  <si>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</si>
  <si>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</si>
  <si>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</si>
  <si>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</si>
  <si>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</si>
  <si>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</si>
  <si>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</si>
  <si>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</si>
  <si>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</si>
  <si>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</si>
  <si>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</si>
  <si>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</si>
  <si>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</si>
  <si>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</si>
  <si>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</si>
  <si>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</si>
  <si>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</si>
  <si>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</si>
  <si>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</si>
  <si>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</si>
  <si>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</si>
  <si>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</si>
  <si>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</si>
  <si>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</si>
  <si>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</si>
  <si>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</si>
  <si>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</si>
  <si>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</si>
  <si>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</si>
  <si>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</si>
  <si>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</si>
  <si>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</si>
  <si>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</si>
  <si>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</si>
  <si>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</si>
  <si>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</si>
  <si>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</si>
  <si>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</si>
  <si>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</si>
  <si>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</si>
  <si>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</si>
  <si>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</si>
  <si>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</si>
  <si>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</si>
  <si>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</si>
  <si>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</si>
  <si>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</si>
  <si>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</si>
  <si>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</si>
  <si>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</si>
  <si>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</si>
  <si>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</si>
  <si>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</si>
  <si>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</si>
  <si>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</si>
  <si>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</si>
  <si>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</si>
  <si>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</si>
  <si>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</si>
  <si>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</si>
  <si>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</si>
  <si>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</si>
  <si>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</si>
  <si>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</si>
  <si>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</si>
  <si>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</si>
  <si>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</si>
  <si>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</si>
  <si>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</si>
  <si>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</si>
  <si>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</si>
  <si>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</si>
  <si>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</si>
  <si>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</si>
  <si>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</si>
  <si>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</si>
  <si>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</si>
  <si>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</si>
  <si>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</si>
  <si>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</si>
  <si>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</si>
  <si>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</si>
  <si>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</si>
  <si>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</si>
  <si>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</si>
  <si>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</si>
  <si>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</si>
  <si>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</si>
  <si>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</si>
  <si>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</si>
  <si>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</si>
  <si>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</si>
  <si>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</si>
  <si>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</si>
  <si>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</si>
  <si>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</si>
  <si>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</si>
  <si>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</si>
  <si>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</si>
  <si>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</si>
  <si>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</si>
  <si>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</si>
  <si>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</si>
  <si>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</si>
  <si>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</si>
  <si>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</si>
  <si>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</si>
  <si>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</si>
  <si>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</si>
  <si>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</si>
  <si>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</si>
  <si>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</si>
  <si>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</si>
  <si>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</si>
  <si>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</si>
  <si>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</si>
  <si>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</si>
  <si>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</si>
  <si>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</si>
  <si>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</si>
  <si>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</si>
  <si>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</si>
  <si>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</si>
  <si>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</si>
  <si>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</si>
  <si>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</si>
  <si>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</si>
  <si>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</si>
  <si>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</si>
  <si>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</si>
  <si>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</si>
  <si>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</si>
  <si>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</si>
  <si>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</si>
  <si>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</si>
  <si>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</si>
  <si>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</si>
  <si>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</si>
  <si>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</si>
  <si>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</si>
  <si>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</si>
  <si>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</si>
  <si>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</si>
  <si>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</si>
  <si>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</si>
  <si>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</si>
  <si>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</si>
  <si>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</si>
  <si>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</si>
  <si>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</si>
  <si>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</si>
  <si>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</si>
  <si>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</si>
  <si>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</si>
  <si>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</si>
  <si>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</si>
  <si>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</si>
  <si>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</si>
  <si>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</si>
  <si>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</si>
  <si>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</si>
  <si>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</si>
  <si>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</si>
  <si>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</si>
  <si>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</si>
  <si>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</si>
  <si>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</si>
  <si>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</si>
  <si>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</si>
  <si>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</si>
  <si>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</si>
  <si>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</si>
  <si>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</si>
  <si>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</si>
  <si>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</si>
  <si>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</si>
  <si>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</si>
  <si>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</si>
  <si>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</si>
  <si>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</si>
  <si>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</si>
  <si>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</si>
  <si>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</si>
  <si>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</si>
  <si>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</si>
  <si>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</si>
  <si>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</si>
  <si>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</si>
  <si>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</si>
  <si>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</si>
  <si>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</si>
  <si>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</si>
  <si>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</si>
  <si>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</si>
  <si>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</si>
  <si>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</si>
  <si>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</si>
  <si>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</si>
  <si>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</si>
  <si>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</si>
  <si>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</si>
  <si>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</si>
  <si>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</si>
  <si>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</si>
  <si>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</si>
  <si>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</si>
  <si>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</si>
  <si>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</si>
  <si>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</si>
  <si>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</si>
  <si>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</si>
  <si>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</si>
  <si>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</si>
  <si>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</si>
  <si>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</si>
  <si>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</si>
  <si>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</si>
  <si>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</si>
  <si>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</si>
  <si>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</si>
  <si>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</si>
  <si>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</si>
  <si>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</si>
  <si>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</si>
  <si>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</si>
  <si>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</si>
  <si>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</si>
  <si>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</si>
  <si>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</si>
  <si>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</si>
  <si>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</si>
  <si>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</si>
  <si>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</si>
  <si>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</si>
  <si>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</si>
  <si>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</si>
  <si>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</si>
  <si>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</si>
  <si>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</si>
  <si>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</si>
  <si>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</si>
  <si>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</si>
  <si>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</si>
  <si>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</si>
  <si>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</si>
  <si>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</si>
  <si>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</si>
  <si>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</si>
  <si>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</si>
  <si>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</si>
  <si>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</si>
  <si>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</si>
  <si>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</si>
  <si>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</si>
  <si>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</si>
  <si>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</si>
  <si>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</si>
  <si>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</si>
  <si>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</si>
  <si>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</si>
  <si>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</si>
  <si>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</si>
  <si>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</si>
  <si>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</si>
  <si>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</si>
  <si>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</si>
  <si>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</si>
  <si>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</si>
  <si>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</si>
  <si>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</si>
  <si>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</si>
  <si>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</si>
  <si>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</si>
  <si>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</si>
  <si>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</si>
  <si>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</si>
  <si>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</si>
  <si>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</si>
  <si>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</si>
  <si>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</si>
  <si>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</si>
  <si>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</si>
  <si>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</si>
  <si>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</si>
  <si>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</si>
  <si>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</si>
  <si>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</si>
  <si>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</si>
  <si>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</si>
  <si>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</si>
  <si>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</si>
  <si>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</si>
  <si>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</si>
  <si>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</si>
  <si>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</si>
  <si>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</si>
  <si>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</si>
  <si>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</si>
  <si>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</si>
  <si>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</si>
  <si>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</si>
  <si>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</si>
  <si>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</si>
  <si>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</si>
  <si>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</si>
  <si>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</si>
  <si>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</si>
  <si>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</si>
  <si>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</si>
  <si>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</si>
  <si>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</si>
  <si>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</si>
  <si>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</si>
  <si>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</si>
  <si>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</si>
  <si>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</si>
  <si>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</si>
  <si>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</si>
  <si>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</si>
  <si>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</si>
  <si>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</si>
  <si>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</si>
  <si>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</si>
  <si>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</si>
  <si>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</si>
  <si>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</si>
  <si>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</si>
  <si>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</si>
  <si>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</si>
  <si>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</si>
  <si>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</si>
  <si>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</si>
  <si>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</si>
  <si>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</si>
  <si>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</si>
  <si>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</si>
  <si>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</si>
  <si>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</si>
  <si>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</si>
  <si>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</si>
  <si>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</si>
  <si>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</si>
  <si>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</si>
  <si>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</si>
  <si>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</si>
  <si>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</si>
  <si>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</si>
  <si>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</si>
  <si>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</si>
  <si>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</si>
  <si>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</si>
  <si>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</si>
  <si>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</si>
  <si>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</si>
  <si>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</si>
  <si>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</si>
  <si>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</si>
  <si>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</si>
  <si>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</si>
  <si>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</si>
  <si>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</si>
  <si>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</si>
  <si>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</si>
  <si>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</si>
  <si>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</si>
  <si>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</si>
  <si>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</si>
  <si>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</si>
  <si>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</si>
  <si>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</si>
  <si>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</si>
  <si>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</si>
  <si>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</si>
  <si>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</si>
  <si>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</si>
  <si>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</si>
  <si>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</si>
  <si>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</si>
  <si>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</si>
  <si>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</si>
  <si>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</si>
  <si>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</si>
  <si>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</si>
  <si>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</si>
  <si>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</si>
  <si>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</si>
  <si>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</si>
  <si>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</si>
  <si>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</si>
  <si>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</si>
  <si>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</si>
  <si>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</si>
  <si>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</si>
  <si>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</si>
  <si>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</si>
  <si>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</si>
  <si>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</si>
  <si>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</si>
  <si>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</si>
  <si>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</si>
  <si>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</si>
  <si>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</si>
  <si>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</si>
  <si>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</si>
  <si>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</si>
  <si>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</si>
  <si>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</si>
  <si>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</si>
  <si>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</si>
  <si>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</si>
  <si>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</si>
  <si>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</si>
  <si>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</si>
  <si>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</si>
  <si>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</si>
  <si>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</si>
  <si>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</si>
  <si>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</si>
  <si>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</si>
  <si>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</si>
  <si>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</si>
  <si>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</si>
  <si>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</si>
  <si>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</si>
  <si>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</si>
  <si>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</si>
  <si>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</si>
  <si>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</si>
  <si>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</si>
  <si>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</si>
  <si>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</si>
  <si>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</si>
  <si>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</si>
  <si>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</si>
  <si>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</si>
  <si>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</si>
  <si>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</si>
  <si>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</si>
  <si>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</si>
  <si>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</si>
  <si>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</si>
  <si>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</si>
  <si>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</si>
  <si>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</si>
  <si>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</si>
  <si>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</si>
  <si>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</si>
  <si>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</si>
  <si>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</si>
  <si>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</si>
  <si>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</si>
  <si>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</si>
  <si>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</si>
  <si>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</si>
  <si>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</si>
  <si>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</si>
  <si>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</si>
  <si>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</si>
  <si>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</si>
  <si>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</si>
  <si>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</si>
  <si>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</si>
  <si>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</si>
  <si>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</si>
  <si>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</si>
  <si>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</si>
  <si>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</si>
  <si>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</si>
  <si>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</si>
  <si>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</si>
  <si>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</si>
  <si>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</si>
  <si>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</si>
  <si>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</si>
  <si>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</si>
  <si>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</si>
  <si>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</si>
  <si>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</si>
  <si>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</si>
  <si>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</si>
  <si>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</si>
  <si>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</si>
  <si>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</si>
  <si>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</si>
  <si>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</si>
  <si>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</si>
  <si>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</si>
  <si>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</si>
  <si>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</si>
  <si>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</si>
  <si>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</si>
  <si>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</si>
  <si>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</si>
  <si>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</si>
  <si>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</si>
  <si>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</si>
  <si>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</si>
  <si>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</si>
  <si>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</si>
  <si>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</si>
  <si>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</si>
  <si>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</si>
  <si>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</si>
  <si>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</si>
  <si>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</si>
  <si>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</si>
  <si>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</si>
  <si>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</si>
  <si>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</si>
  <si>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</si>
  <si>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</si>
  <si>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</si>
  <si>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</si>
  <si>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</si>
  <si>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</si>
  <si>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</si>
  <si>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</si>
  <si>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</si>
  <si>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</si>
  <si>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</si>
  <si>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</si>
  <si>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</si>
  <si>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</si>
  <si>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</si>
  <si>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</si>
  <si>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</si>
  <si>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</si>
  <si>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</si>
  <si>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</si>
  <si>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</si>
  <si>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</si>
  <si>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</si>
  <si>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</si>
  <si>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</si>
  <si>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</si>
  <si>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</si>
  <si>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</si>
  <si>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</si>
  <si>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</si>
  <si>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</si>
  <si>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</si>
  <si>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</si>
  <si>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</si>
  <si>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</si>
  <si>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</si>
  <si>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</si>
  <si>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</si>
  <si>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</si>
  <si>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</si>
  <si>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</si>
  <si>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</si>
  <si>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</si>
  <si>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</si>
  <si>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</si>
  <si>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</si>
  <si>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</si>
  <si>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</si>
  <si>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</si>
  <si>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</si>
  <si>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</si>
  <si>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</si>
  <si>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</si>
  <si>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</si>
  <si>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</si>
  <si>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</si>
  <si>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</si>
  <si>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</si>
  <si>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</si>
  <si>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</si>
  <si>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</si>
  <si>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</si>
  <si>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</si>
  <si>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</si>
  <si>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</si>
  <si>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</si>
  <si>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</si>
  <si>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</si>
  <si>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</si>
  <si>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</si>
  <si>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</si>
  <si>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</si>
  <si>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</si>
  <si>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</si>
  <si>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</si>
  <si>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</si>
  <si>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</si>
  <si>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</si>
  <si>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</si>
  <si>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</si>
  <si>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</si>
  <si>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</si>
  <si>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</si>
  <si>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</si>
  <si>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</si>
  <si>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</si>
  <si>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</si>
  <si>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</si>
  <si>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</si>
  <si>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</si>
  <si>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</si>
  <si>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</si>
  <si>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</si>
  <si>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</si>
  <si>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</si>
  <si>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</si>
  <si>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</si>
  <si>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</si>
  <si>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</si>
  <si>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</si>
  <si>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</si>
  <si>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</si>
  <si>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</si>
  <si>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</si>
  <si>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</si>
  <si>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</si>
  <si>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</si>
  <si>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</si>
  <si>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</si>
  <si>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</si>
  <si>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</si>
  <si>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</si>
  <si>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</si>
  <si>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</si>
  <si>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</si>
  <si>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</si>
  <si>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</si>
  <si>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</si>
  <si>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</si>
  <si>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</si>
  <si>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</si>
  <si>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</si>
  <si>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</si>
  <si>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</si>
  <si>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</si>
  <si>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</si>
  <si>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</si>
  <si>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</si>
  <si>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</si>
  <si>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</si>
  <si>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</si>
  <si>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</si>
  <si>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</si>
  <si>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</si>
  <si>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</si>
  <si>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</si>
  <si>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</si>
  <si>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</si>
  <si>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</si>
  <si>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</si>
  <si>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</si>
  <si>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</si>
  <si>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</si>
  <si>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</si>
  <si>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</si>
  <si>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</si>
  <si>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</si>
  <si>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</si>
  <si>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</si>
  <si>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</si>
  <si>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</si>
  <si>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</si>
  <si>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</si>
  <si>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</si>
  <si>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</si>
  <si>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</si>
  <si>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</si>
  <si>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</si>
  <si>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</si>
  <si>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</si>
  <si>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</si>
  <si>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</si>
  <si>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</si>
  <si>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</si>
  <si>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</si>
  <si>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</si>
  <si>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</si>
  <si>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</si>
  <si>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</si>
  <si>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</si>
  <si>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</si>
  <si>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</si>
  <si>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</si>
  <si>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</si>
  <si>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</si>
  <si>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</si>
  <si>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</si>
  <si>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</si>
  <si>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</si>
  <si>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</si>
  <si>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</si>
  <si>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</si>
  <si>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</si>
  <si>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</si>
  <si>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</si>
  <si>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</si>
  <si>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</si>
  <si>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</si>
  <si>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</si>
  <si>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</si>
  <si>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</si>
  <si>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</si>
  <si>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</si>
  <si>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</si>
  <si>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</si>
  <si>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</si>
  <si>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</si>
  <si>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</si>
  <si>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</si>
  <si>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</si>
  <si>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</si>
  <si>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</si>
  <si>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</si>
  <si>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</si>
  <si>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</si>
  <si>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</si>
  <si>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</si>
  <si>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</si>
  <si>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</si>
  <si>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</si>
  <si>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</si>
  <si>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</si>
  <si>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</si>
  <si>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</si>
  <si>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</si>
  <si>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</si>
  <si>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</si>
  <si>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</si>
  <si>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</si>
  <si>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</si>
  <si>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</si>
  <si>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</si>
  <si>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</si>
  <si>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</si>
  <si>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</si>
  <si>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</si>
  <si>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</si>
  <si>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</si>
  <si>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</si>
  <si>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</si>
  <si>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</si>
  <si>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</si>
  <si>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</si>
  <si>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</si>
  <si>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</si>
  <si>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</si>
  <si>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</si>
  <si>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</si>
  <si>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</si>
  <si>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</si>
  <si>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</si>
  <si>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</si>
  <si>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</si>
  <si>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</si>
  <si>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</si>
  <si>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</si>
  <si>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</si>
  <si>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</si>
  <si>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</si>
  <si>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</si>
  <si>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</si>
  <si>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</si>
  <si>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</si>
  <si>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</si>
  <si>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</si>
  <si>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</si>
  <si>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</si>
  <si>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</si>
  <si>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</si>
  <si>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</si>
  <si>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</si>
  <si>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</si>
  <si>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</si>
  <si>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</si>
  <si>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</si>
  <si>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</si>
  <si>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</si>
  <si>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</si>
  <si>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</si>
  <si>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</si>
  <si>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</si>
  <si>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</si>
  <si>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</si>
  <si>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</si>
  <si>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</si>
  <si>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</si>
  <si>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</si>
  <si>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</si>
  <si>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</si>
  <si>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</si>
  <si>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</si>
  <si>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</si>
  <si>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</si>
  <si>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</si>
  <si>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</si>
  <si>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</si>
  <si>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</si>
  <si>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</si>
  <si>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</si>
  <si>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</si>
  <si>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</si>
  <si>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</si>
  <si>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</si>
  <si>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</si>
  <si>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</si>
  <si>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</si>
  <si>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</si>
  <si>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</si>
  <si>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</si>
  <si>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</si>
  <si>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</si>
  <si>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</si>
  <si>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</si>
  <si>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</si>
  <si>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</si>
  <si>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</si>
  <si>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</si>
  <si>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</si>
  <si>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</si>
  <si>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</si>
  <si>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</si>
  <si>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</si>
  <si>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</si>
  <si>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</si>
  <si>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</si>
  <si>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</si>
  <si>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</si>
  <si>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</si>
  <si>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</si>
  <si>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</si>
  <si>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</si>
  <si>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</si>
  <si>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</si>
  <si>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</si>
  <si>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</si>
  <si>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</si>
  <si>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</si>
  <si>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</si>
  <si>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</si>
  <si>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</si>
  <si>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</si>
  <si>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</si>
  <si>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</si>
  <si>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</si>
  <si>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</si>
  <si>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</si>
  <si>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</si>
  <si>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</si>
  <si>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</si>
  <si>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</si>
  <si>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</si>
  <si>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</si>
  <si>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</si>
  <si>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</si>
  <si>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</si>
  <si>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</si>
  <si>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</si>
  <si>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</si>
  <si>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</si>
  <si>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</si>
  <si>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</si>
  <si>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</si>
  <si>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</si>
  <si>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</si>
  <si>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</si>
  <si>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</si>
  <si>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</si>
  <si>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</si>
  <si>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</si>
  <si>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</si>
  <si>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</si>
  <si>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</si>
  <si>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</si>
  <si>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</si>
  <si>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</si>
  <si>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</si>
  <si>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</si>
  <si>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</si>
  <si>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</si>
  <si>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</si>
  <si>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</si>
  <si>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</si>
  <si>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</si>
  <si>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</si>
  <si>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</si>
  <si>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</si>
  <si>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</si>
  <si>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</si>
  <si>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</si>
  <si>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</si>
  <si>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</si>
  <si>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</si>
  <si>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</si>
  <si>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</si>
  <si>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</si>
  <si>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</si>
  <si>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</si>
  <si>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</si>
  <si>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</si>
  <si>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</si>
  <si>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</si>
  <si>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</si>
  <si>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</si>
  <si>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</si>
  <si>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</si>
  <si>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</si>
  <si>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</si>
  <si>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</si>
  <si>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</si>
  <si>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</si>
  <si>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</si>
  <si>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</si>
  <si>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</si>
  <si>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</si>
  <si>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</si>
  <si>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</si>
  <si>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</si>
  <si>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</si>
  <si>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</si>
  <si>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</si>
  <si>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</si>
  <si>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</si>
  <si>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</si>
  <si>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</si>
  <si>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</si>
  <si>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</si>
  <si>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</si>
  <si>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</si>
  <si>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</si>
  <si>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</si>
  <si>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</si>
  <si>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</si>
  <si>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</si>
  <si>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</si>
  <si>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</si>
  <si>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</si>
  <si>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</si>
  <si>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</si>
  <si>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</si>
  <si>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</si>
  <si>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</si>
  <si>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</si>
  <si>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</si>
  <si>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</si>
  <si>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</si>
  <si>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</si>
  <si>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</si>
  <si>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</si>
  <si>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</si>
  <si>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</si>
  <si>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</si>
  <si>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</si>
  <si>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</si>
  <si>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</si>
  <si>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</si>
  <si>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</si>
  <si>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</si>
  <si>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</si>
  <si>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</si>
  <si>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</si>
  <si>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</si>
  <si>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</si>
  <si>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</si>
  <si>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</si>
  <si>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</si>
  <si>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</si>
  <si>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</si>
  <si>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</si>
  <si>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</si>
  <si>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</si>
  <si>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</si>
  <si>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</si>
  <si>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</si>
  <si>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</si>
  <si>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</si>
  <si>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</si>
  <si>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</si>
  <si>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</si>
  <si>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</si>
  <si>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</si>
  <si>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</si>
  <si>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</si>
  <si>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</si>
  <si>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</si>
  <si>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</si>
  <si>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</si>
  <si>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</si>
  <si>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</si>
  <si>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</si>
  <si>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</si>
  <si>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</si>
  <si>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</si>
  <si>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</si>
  <si>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</si>
  <si>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</si>
  <si>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</si>
  <si>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</si>
  <si>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</si>
  <si>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</si>
  <si>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</si>
  <si>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</si>
  <si>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</si>
  <si>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</si>
  <si>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</si>
  <si>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</si>
  <si>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</si>
  <si>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</si>
  <si>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</si>
  <si>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</si>
  <si>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</si>
  <si>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</si>
  <si>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</si>
  <si>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</si>
  <si>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</si>
  <si>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</si>
  <si>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</si>
  <si>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</si>
  <si>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</si>
  <si>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</si>
  <si>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</si>
  <si>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</si>
  <si>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</si>
  <si>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</si>
  <si>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</si>
  <si>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</si>
  <si>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</si>
  <si>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</si>
  <si>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</si>
  <si>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</si>
  <si>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</si>
  <si>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</si>
  <si>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</si>
  <si>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</si>
  <si>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</si>
  <si>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</si>
  <si>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</si>
  <si>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</si>
  <si>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</si>
  <si>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</si>
  <si>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</si>
  <si>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</si>
  <si>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</si>
  <si>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</si>
  <si>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</si>
  <si>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</si>
  <si>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</si>
  <si>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</si>
  <si>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</si>
  <si>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</si>
  <si>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</si>
  <si>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</si>
  <si>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</si>
  <si>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</si>
  <si>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</si>
  <si>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</si>
  <si>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</si>
  <si>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</si>
  <si>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</si>
  <si>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</si>
  <si>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</si>
  <si>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</si>
  <si>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</si>
  <si>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</si>
  <si>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</si>
  <si>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</si>
  <si>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</si>
  <si>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</si>
  <si>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</si>
  <si>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</si>
  <si>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</si>
  <si>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</si>
  <si>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</si>
  <si>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</si>
  <si>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</si>
  <si>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</si>
  <si>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</si>
  <si>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</si>
  <si>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</si>
  <si>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</si>
  <si>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</si>
  <si>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</si>
  <si>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</si>
  <si>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</si>
  <si>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</si>
  <si>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</si>
  <si>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</si>
  <si>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</si>
  <si>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</si>
  <si>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</si>
  <si>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</si>
  <si>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</si>
  <si>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</si>
  <si>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</si>
  <si>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</si>
  <si>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</si>
  <si>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</si>
  <si>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</si>
  <si>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</si>
  <si>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</si>
  <si>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</si>
  <si>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</si>
  <si>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</si>
  <si>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</si>
  <si>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</si>
  <si>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</si>
  <si>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</si>
  <si>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</si>
  <si>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</si>
  <si>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</si>
  <si>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</si>
  <si>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</si>
  <si>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</si>
  <si>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</si>
  <si>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</si>
  <si>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</si>
  <si>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</si>
  <si>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</si>
  <si>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</si>
  <si>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</si>
  <si>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</si>
  <si>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</si>
  <si>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</si>
  <si>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</si>
  <si>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</si>
  <si>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</si>
  <si>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</si>
  <si>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</si>
  <si>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</si>
  <si>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</si>
  <si>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</si>
  <si>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</si>
  <si>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</si>
  <si>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</si>
  <si>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</si>
  <si>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</si>
  <si>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</si>
  <si>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</si>
  <si>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</si>
  <si>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</si>
  <si>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</si>
  <si>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</si>
  <si>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</si>
  <si>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</si>
  <si>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</si>
  <si>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</si>
  <si>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</si>
  <si>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</si>
  <si>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</si>
  <si>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</si>
  <si>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</si>
  <si>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</si>
  <si>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</si>
  <si>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</si>
  <si>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</si>
  <si>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</si>
  <si>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</si>
  <si>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</si>
  <si>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</si>
  <si>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</si>
  <si>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</si>
  <si>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</si>
  <si>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</si>
  <si>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</si>
  <si>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</si>
  <si>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</si>
  <si>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</si>
  <si>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</si>
  <si>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</si>
  <si>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</si>
  <si>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</si>
  <si>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</si>
  <si>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</si>
  <si>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</si>
  <si>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</si>
  <si>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</si>
  <si>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</si>
  <si>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</si>
  <si>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</si>
  <si>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</si>
  <si>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</si>
  <si>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</si>
  <si>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</si>
  <si>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</si>
  <si>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</si>
  <si>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</si>
  <si>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</si>
  <si>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</si>
  <si>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</si>
  <si>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</si>
  <si>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</si>
  <si>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</si>
  <si>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</si>
  <si>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</si>
  <si>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</si>
  <si>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</si>
  <si>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</si>
  <si>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</si>
  <si>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</si>
  <si>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</si>
  <si>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</si>
  <si>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</si>
  <si>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</si>
  <si>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</si>
  <si>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</si>
  <si>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</si>
  <si>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</si>
  <si>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</si>
  <si>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</si>
  <si>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</si>
  <si>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</si>
  <si>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</si>
  <si>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</si>
  <si>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</si>
  <si>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</si>
  <si>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</si>
  <si>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</si>
  <si>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</si>
  <si>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</si>
  <si>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</si>
  <si>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</si>
  <si>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</si>
  <si>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</si>
  <si>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</si>
  <si>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</si>
  <si>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</si>
  <si>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</si>
  <si>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</si>
  <si>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</si>
  <si>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</si>
  <si>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</si>
  <si>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</si>
  <si>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</si>
  <si>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</si>
  <si>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</si>
  <si>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</si>
  <si>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</si>
  <si>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</si>
  <si>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</si>
  <si>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</si>
  <si>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</si>
  <si>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</si>
  <si>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</si>
  <si>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</si>
  <si>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</si>
  <si>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</si>
  <si>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</si>
  <si>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</si>
  <si>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</si>
  <si>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</si>
  <si>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</si>
  <si>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</si>
  <si>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</si>
  <si>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</si>
  <si>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</si>
  <si>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</si>
  <si>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</si>
  <si>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</si>
  <si>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</si>
  <si>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</si>
  <si>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</si>
  <si>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</si>
  <si>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</si>
  <si>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</si>
  <si>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</si>
  <si>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</si>
  <si>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</si>
  <si>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</si>
  <si>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</si>
  <si>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</si>
  <si>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</si>
  <si>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</si>
  <si>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</si>
  <si>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</si>
  <si>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</si>
  <si>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</si>
  <si>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</si>
  <si>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</si>
  <si>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</si>
  <si>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</si>
  <si>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</si>
  <si>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</si>
  <si>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</si>
  <si>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</si>
  <si>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</si>
  <si>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</si>
  <si>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</si>
  <si>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</si>
  <si>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</si>
  <si>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</si>
  <si>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</si>
  <si>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</si>
  <si>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</si>
  <si>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</si>
  <si>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</si>
  <si>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</si>
  <si>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</si>
  <si>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</si>
  <si>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</si>
  <si>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</si>
  <si>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</si>
  <si>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</si>
  <si>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</si>
  <si>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</si>
  <si>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</si>
  <si>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</si>
  <si>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</si>
  <si>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</si>
  <si>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</si>
  <si>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</si>
  <si>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</si>
  <si>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</si>
  <si>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</si>
  <si>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</si>
  <si>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</si>
  <si>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</si>
  <si>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</si>
  <si>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</si>
  <si>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</si>
  <si>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</si>
  <si>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</si>
  <si>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</si>
  <si>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</si>
  <si>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</si>
  <si>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</si>
  <si>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</si>
  <si>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</si>
  <si>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</si>
  <si>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</si>
  <si>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</si>
  <si>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</si>
  <si>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</si>
  <si>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</si>
  <si>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</si>
  <si>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</si>
  <si>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</si>
  <si>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</si>
  <si>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</si>
  <si>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</si>
  <si>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</si>
  <si>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</si>
  <si>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</si>
  <si>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</si>
  <si>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</si>
  <si>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</si>
  <si>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</si>
  <si>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</si>
  <si>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</si>
  <si>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</si>
  <si>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</si>
  <si>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</si>
  <si>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</si>
  <si>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</si>
  <si>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</si>
  <si>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</si>
  <si>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</si>
  <si>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</si>
  <si>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</si>
  <si>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</si>
  <si>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</si>
  <si>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</si>
  <si>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</si>
  <si>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</si>
  <si>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</si>
  <si>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</si>
  <si>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</si>
  <si>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</si>
  <si>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</si>
  <si>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</si>
  <si>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</si>
  <si>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</si>
  <si>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</si>
  <si>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</si>
  <si>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</si>
  <si>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</si>
  <si>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</si>
  <si>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</si>
  <si>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</si>
  <si>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</si>
  <si>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</si>
  <si>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</si>
  <si>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</si>
  <si>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</si>
  <si>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</si>
  <si>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</si>
  <si>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</si>
  <si>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</si>
  <si>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</si>
  <si>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</si>
  <si>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</si>
  <si>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</si>
  <si>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</si>
  <si>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</si>
  <si>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</si>
  <si>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</si>
  <si>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</si>
  <si>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</si>
  <si>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</si>
  <si>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</si>
  <si>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</si>
  <si>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</si>
  <si>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</si>
  <si>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</si>
  <si>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</si>
  <si>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</si>
  <si>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</si>
  <si>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</si>
  <si>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</si>
  <si>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</si>
  <si>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</si>
  <si>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</si>
  <si>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</si>
  <si>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</si>
  <si>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</si>
  <si>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</si>
  <si>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</si>
  <si>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</si>
  <si>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</si>
  <si>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</si>
  <si>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</si>
  <si>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</si>
  <si>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</si>
  <si>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</si>
  <si>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</si>
  <si>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</si>
  <si>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</si>
  <si>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</si>
  <si>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</si>
  <si>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</si>
  <si>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</si>
  <si>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</si>
  <si>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</si>
  <si>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</si>
  <si>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</si>
  <si>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</si>
  <si>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</si>
  <si>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</si>
  <si>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</si>
  <si>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</si>
  <si>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</si>
  <si>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</si>
  <si>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</si>
  <si>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</si>
  <si>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</si>
  <si>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</si>
  <si>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</si>
  <si>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</si>
  <si>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</si>
  <si>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</si>
  <si>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</si>
  <si>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</si>
  <si>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</si>
  <si>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</si>
  <si>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</si>
  <si>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</si>
  <si>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</si>
  <si>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</si>
  <si>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</si>
  <si>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</si>
  <si>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</si>
  <si>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</si>
  <si>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</si>
  <si>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</si>
  <si>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</si>
  <si>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</si>
  <si>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</si>
  <si>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</si>
  <si>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</si>
  <si>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</si>
  <si>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</si>
  <si>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</si>
  <si>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</si>
  <si>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</si>
  <si>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</si>
  <si>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</si>
  <si>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</si>
  <si>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</si>
  <si>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</si>
  <si>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</si>
  <si>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</si>
  <si>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</si>
  <si>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</si>
  <si>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</si>
  <si>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</si>
  <si>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</si>
  <si>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</si>
  <si>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</si>
  <si>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</si>
  <si>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</si>
  <si>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</si>
  <si>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</si>
  <si>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</si>
  <si>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</si>
  <si>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</si>
  <si>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</si>
  <si>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</si>
  <si>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</si>
  <si>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</si>
  <si>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</si>
  <si>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</si>
  <si>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</si>
  <si>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</si>
  <si>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</si>
  <si>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</si>
  <si>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</si>
  <si>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</si>
  <si>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</si>
  <si>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</si>
  <si>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</si>
  <si>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</si>
  <si>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</si>
  <si>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</si>
  <si>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</si>
  <si>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</si>
  <si>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</si>
  <si>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</si>
  <si>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</si>
  <si>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</si>
  <si>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</si>
  <si>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</si>
  <si>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</si>
  <si>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</si>
  <si>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</si>
  <si>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</si>
  <si>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</si>
  <si>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</si>
  <si>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</si>
  <si>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</si>
  <si>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</si>
  <si>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</si>
  <si>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</si>
  <si>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</si>
  <si>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</si>
  <si>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</si>
  <si>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</si>
  <si>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</si>
  <si>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</si>
  <si>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</si>
  <si>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</si>
  <si>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</si>
  <si>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</si>
  <si>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</si>
  <si>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</si>
  <si>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</si>
  <si>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</si>
  <si>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</si>
  <si>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</si>
  <si>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</si>
  <si>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</si>
  <si>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</si>
  <si>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</si>
  <si>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</si>
  <si>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</si>
  <si>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</si>
  <si>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</si>
  <si>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</si>
  <si>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</si>
  <si>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</si>
  <si>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</si>
  <si>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</si>
  <si>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</si>
  <si>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</si>
  <si>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</si>
  <si>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</si>
  <si>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</si>
  <si>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</si>
  <si>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</si>
  <si>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</si>
  <si>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</si>
  <si>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</si>
  <si>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</si>
  <si>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</si>
  <si>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</si>
  <si>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</si>
  <si>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</si>
  <si>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</si>
  <si>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</si>
  <si>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</si>
  <si>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</si>
  <si>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</si>
  <si>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</si>
  <si>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</si>
  <si>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</si>
  <si>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</si>
  <si>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</si>
  <si>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</si>
  <si>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</si>
  <si>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</si>
  <si>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</si>
  <si>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</si>
  <si>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</si>
  <si>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</si>
  <si>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</si>
  <si>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</si>
  <si>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</si>
  <si>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</si>
  <si>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</si>
  <si>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</si>
  <si>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</si>
  <si>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</si>
  <si>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</si>
  <si>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</si>
  <si>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</si>
  <si>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</si>
  <si>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</si>
  <si>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</si>
  <si>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</si>
  <si>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</si>
  <si>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</si>
  <si>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</si>
  <si>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</si>
  <si>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</si>
  <si>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</si>
  <si>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</si>
  <si>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</si>
  <si>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</si>
  <si>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</si>
  <si>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</si>
  <si>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</si>
  <si>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</si>
  <si>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</si>
  <si>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</si>
  <si>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</si>
  <si>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</si>
  <si>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</si>
  <si>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</si>
  <si>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</si>
  <si>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</si>
  <si>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</si>
  <si>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</si>
  <si>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</si>
  <si>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</si>
  <si>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</si>
  <si>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</si>
  <si>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</si>
  <si>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</si>
  <si>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</si>
  <si>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</si>
  <si>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</si>
  <si>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</si>
  <si>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</si>
  <si>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</si>
  <si>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</si>
  <si>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</si>
  <si>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</si>
  <si>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</si>
  <si>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</si>
  <si>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</si>
  <si>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</si>
  <si>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</si>
  <si>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</si>
  <si>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</si>
  <si>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</si>
  <si>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</si>
  <si>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</si>
  <si>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</si>
  <si>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</si>
  <si>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</si>
  <si>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</si>
  <si>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</si>
  <si>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</si>
  <si>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</si>
  <si>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</si>
  <si>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</si>
  <si>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</si>
  <si>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</si>
  <si>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</si>
  <si>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</si>
  <si>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</si>
  <si>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</si>
  <si>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</si>
  <si>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</si>
  <si>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</si>
  <si>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</si>
  <si>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</si>
  <si>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</si>
  <si>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</si>
  <si>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</si>
  <si>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</si>
  <si>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</si>
  <si>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</si>
  <si>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</si>
  <si>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</si>
  <si>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</si>
  <si>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</si>
  <si>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</si>
  <si>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</si>
  <si>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</si>
  <si>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</si>
  <si>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</si>
  <si>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</si>
  <si>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</si>
  <si>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</si>
  <si>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</si>
  <si>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</si>
  <si>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</si>
  <si>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</si>
  <si>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</si>
  <si>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</si>
  <si>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</si>
  <si>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</si>
  <si>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</si>
  <si>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</si>
  <si>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</si>
  <si>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</si>
  <si>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</si>
  <si>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</si>
  <si>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</si>
  <si>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</si>
  <si>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</si>
  <si>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</si>
  <si>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</si>
  <si>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</si>
  <si>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</si>
  <si>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</si>
  <si>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</si>
  <si>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</si>
  <si>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</si>
  <si>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</si>
  <si>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</si>
  <si>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</si>
  <si>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</si>
  <si>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</si>
  <si>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</si>
  <si>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</si>
  <si>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</si>
  <si>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</si>
  <si>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</si>
  <si>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</si>
  <si>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</si>
  <si>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</si>
  <si>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</si>
  <si>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</si>
  <si>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</si>
  <si>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</si>
  <si>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</si>
  <si>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</si>
  <si>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</si>
  <si>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</si>
  <si>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</si>
  <si>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</si>
  <si>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</si>
  <si>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</si>
  <si>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</si>
  <si>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</si>
  <si>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</si>
  <si>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</si>
  <si>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</si>
  <si>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</si>
  <si>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</si>
  <si>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</si>
  <si>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</si>
  <si>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</si>
  <si>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</si>
  <si>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</si>
  <si>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</si>
  <si>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</si>
  <si>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</si>
  <si>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</si>
  <si>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</si>
  <si>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</si>
  <si>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</si>
  <si>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</si>
  <si>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</si>
  <si>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</si>
  <si>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</si>
  <si>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</si>
  <si>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</si>
  <si>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</si>
  <si>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</si>
  <si>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</si>
  <si>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</si>
  <si>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</si>
  <si>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</si>
  <si>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</si>
  <si>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</si>
  <si>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</si>
  <si>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</si>
  <si>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</si>
  <si>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</si>
  <si>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</si>
  <si>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</si>
  <si>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</si>
  <si>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</si>
  <si>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</si>
  <si>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</si>
  <si>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</si>
  <si>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</si>
  <si>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</si>
  <si>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</si>
  <si>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</si>
  <si>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</si>
  <si>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</si>
  <si>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</si>
  <si>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</si>
  <si>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</si>
  <si>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</si>
  <si>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</si>
  <si>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</si>
  <si>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</si>
  <si>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</si>
  <si>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</si>
  <si>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</si>
  <si>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</si>
  <si>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</si>
  <si>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</si>
  <si>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</si>
  <si>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</si>
  <si>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</si>
  <si>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</si>
  <si>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</si>
  <si>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</si>
  <si>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</si>
  <si>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</si>
  <si>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</si>
  <si>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</si>
  <si>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</si>
  <si>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</si>
  <si>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</si>
  <si>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</si>
  <si>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</si>
  <si>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</si>
  <si>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</si>
  <si>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</si>
  <si>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</si>
  <si>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</si>
  <si>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</si>
  <si>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</si>
  <si>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</si>
  <si>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</si>
  <si>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</si>
  <si>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</si>
  <si>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</si>
  <si>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</si>
  <si>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</si>
  <si>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</si>
  <si>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</si>
  <si>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</si>
  <si>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</si>
  <si>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</si>
  <si>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</si>
  <si>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</si>
  <si>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</si>
  <si>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</si>
  <si>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</si>
  <si>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</si>
  <si>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</si>
  <si>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</si>
  <si>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</si>
  <si>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</si>
  <si>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</si>
  <si>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</si>
  <si>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</si>
  <si>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</si>
  <si>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</si>
  <si>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</si>
  <si>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</si>
  <si>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</si>
  <si>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</si>
  <si>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</si>
  <si>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</si>
  <si>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</si>
  <si>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</si>
  <si>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</si>
  <si>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</si>
  <si>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</si>
  <si>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</si>
  <si>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</si>
  <si>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</si>
  <si>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</si>
  <si>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</si>
  <si>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</si>
  <si>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</si>
  <si>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</si>
  <si>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</si>
  <si>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</si>
  <si>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</si>
  <si>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</si>
  <si>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</si>
  <si>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</si>
  <si>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</si>
  <si>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</si>
  <si>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</si>
  <si>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</si>
  <si>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</si>
  <si>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</si>
  <si>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</si>
  <si>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</si>
  <si>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</si>
  <si>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</si>
  <si>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</si>
  <si>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</si>
  <si>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</si>
  <si>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</si>
  <si>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</si>
  <si>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</si>
  <si>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</si>
  <si>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</si>
  <si>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</si>
  <si>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</si>
  <si>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</si>
  <si>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</si>
  <si>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</si>
  <si>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</si>
  <si>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</si>
  <si>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</si>
  <si>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</si>
  <si>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</si>
  <si>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</si>
  <si>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</si>
  <si>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</si>
  <si>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</si>
  <si>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</si>
  <si>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</si>
  <si>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</si>
  <si>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</si>
  <si>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</si>
  <si>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</si>
  <si>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</si>
  <si>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</si>
  <si>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</si>
  <si>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</si>
  <si>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</si>
  <si>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</si>
  <si>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</si>
  <si>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</si>
  <si>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</si>
  <si>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</si>
  <si>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</si>
  <si>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</si>
  <si>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</si>
  <si>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</si>
  <si>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</si>
  <si>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</si>
  <si>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</si>
  <si>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</si>
  <si>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</si>
  <si>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</si>
  <si>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</si>
  <si>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</si>
  <si>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</si>
  <si>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</si>
  <si>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</si>
  <si>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</si>
  <si>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</si>
  <si>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</si>
  <si>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</si>
  <si>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</si>
  <si>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</si>
  <si>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</si>
  <si>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</si>
  <si>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</si>
  <si>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</si>
  <si>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</si>
  <si>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</si>
  <si>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</si>
  <si>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</si>
  <si>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</si>
  <si>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</si>
  <si>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</si>
  <si>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</si>
  <si>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</si>
  <si>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</si>
  <si>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</si>
  <si>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</si>
  <si>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</si>
  <si>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</si>
  <si>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</si>
  <si>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</si>
  <si>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</si>
  <si>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</si>
  <si>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</si>
  <si>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</si>
  <si>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</si>
  <si>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</si>
  <si>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</si>
  <si>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</si>
  <si>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</si>
  <si>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</si>
  <si>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</si>
  <si>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</si>
  <si>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</si>
  <si>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</si>
  <si>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</si>
  <si>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</si>
  <si>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</si>
  <si>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</si>
  <si>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</si>
  <si>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</si>
  <si>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</si>
  <si>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</si>
  <si>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</si>
  <si>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</si>
  <si>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</si>
  <si>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</si>
  <si>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</si>
  <si>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</si>
  <si>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</si>
  <si>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</si>
  <si>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</si>
  <si>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</si>
  <si>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</si>
  <si>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</si>
  <si>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</si>
  <si>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</si>
  <si>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</si>
  <si>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</si>
  <si>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</si>
  <si>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</si>
  <si>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</si>
  <si>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</si>
  <si>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</si>
  <si>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</si>
  <si>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</si>
  <si>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</si>
  <si>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</si>
  <si>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</si>
  <si>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</si>
  <si>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</si>
  <si>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</si>
  <si>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</si>
  <si>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</si>
  <si>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</si>
  <si>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</si>
  <si>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</si>
  <si>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</si>
  <si>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</si>
  <si>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</si>
  <si>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</si>
  <si>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</si>
  <si>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</si>
  <si>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</si>
  <si>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</si>
  <si>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</si>
  <si>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</si>
  <si>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</si>
  <si>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</si>
  <si>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</si>
  <si>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</si>
  <si>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</si>
  <si>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</si>
  <si>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</si>
  <si>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</si>
  <si>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</si>
  <si>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</si>
  <si>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</si>
  <si>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</si>
  <si>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</si>
  <si>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</si>
  <si>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</si>
  <si>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</si>
  <si>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</si>
  <si>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</si>
  <si>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</si>
  <si>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</si>
  <si>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</si>
  <si>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</si>
  <si>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</si>
  <si>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</si>
  <si>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</si>
  <si>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</si>
  <si>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</si>
  <si>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</si>
  <si>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</si>
  <si>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</si>
  <si>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</si>
  <si>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</si>
  <si>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</si>
  <si>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</si>
  <si>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</si>
  <si>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</si>
  <si>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</si>
  <si>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</si>
  <si>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</si>
  <si>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</si>
  <si>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</si>
  <si>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</si>
  <si>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</si>
  <si>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</si>
  <si>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</si>
  <si>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</si>
  <si>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</si>
  <si>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</si>
  <si>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</si>
  <si>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</si>
  <si>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</si>
  <si>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</si>
  <si>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</si>
  <si>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</si>
  <si>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</si>
  <si>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</si>
  <si>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</si>
  <si>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</si>
  <si>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</si>
  <si>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</si>
  <si>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</si>
  <si>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</si>
  <si>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</si>
  <si>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</si>
  <si>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</si>
  <si>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</si>
  <si>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</si>
  <si>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</si>
  <si>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</si>
  <si>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</si>
  <si>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</si>
  <si>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</si>
  <si>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</si>
  <si>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</si>
  <si>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</si>
  <si>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</si>
  <si>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</si>
  <si>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</si>
  <si>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</si>
  <si>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</si>
  <si>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</si>
  <si>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</si>
  <si>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</si>
  <si>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</si>
  <si>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</si>
  <si>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</si>
  <si>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</si>
  <si>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</si>
  <si>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</si>
  <si>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</si>
  <si>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</si>
  <si>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</si>
  <si>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</si>
  <si>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</si>
  <si>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</si>
  <si>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</si>
  <si>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</si>
  <si>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</si>
  <si>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</si>
  <si>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</si>
  <si>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</si>
  <si>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</si>
  <si>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</si>
  <si>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</si>
  <si>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</si>
  <si>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</si>
  <si>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</si>
  <si>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</si>
  <si>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</si>
  <si>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</si>
  <si>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</si>
  <si>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</si>
  <si>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</si>
  <si>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</si>
  <si>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</si>
  <si>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</si>
  <si>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</si>
  <si>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</si>
  <si>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</si>
  <si>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</si>
  <si>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</si>
  <si>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</si>
  <si>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</si>
  <si>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</si>
  <si>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</si>
  <si>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</si>
  <si>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</si>
  <si>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</si>
  <si>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</si>
  <si>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</si>
  <si>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</si>
  <si>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</si>
  <si>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</si>
  <si>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</si>
  <si>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</si>
  <si>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</si>
  <si>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</si>
  <si>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</si>
  <si>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</si>
  <si>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</si>
  <si>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</si>
  <si>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</si>
  <si>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</si>
  <si>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</si>
  <si>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</si>
  <si>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</si>
  <si>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</si>
  <si>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</si>
  <si>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</si>
  <si>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</si>
  <si>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</si>
  <si>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</si>
  <si>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</si>
  <si>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</si>
  <si>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</si>
  <si>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</si>
  <si>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</si>
  <si>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</si>
  <si>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</si>
  <si>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</si>
  <si>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</si>
  <si>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</si>
  <si>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</si>
  <si>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</si>
  <si>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</si>
  <si>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</si>
  <si>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</si>
  <si>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</si>
  <si>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</si>
  <si>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</si>
  <si>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</si>
  <si>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</si>
  <si>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</si>
  <si>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</si>
  <si>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</si>
  <si>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</si>
  <si>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</si>
  <si>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</si>
  <si>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</si>
  <si>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</si>
  <si>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</si>
  <si>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</si>
  <si>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</si>
  <si>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</si>
  <si>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</si>
  <si>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</si>
  <si>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</si>
  <si>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</si>
  <si>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</si>
  <si>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</si>
  <si>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</si>
  <si>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</si>
  <si>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</si>
  <si>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</si>
  <si>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</si>
  <si>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</si>
  <si>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</si>
  <si>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</si>
  <si>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</si>
  <si>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</si>
  <si>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</si>
  <si>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</si>
  <si>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</si>
  <si>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</si>
  <si>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</si>
  <si>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</si>
  <si>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</si>
  <si>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</si>
  <si>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</si>
  <si>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</si>
  <si>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</si>
  <si>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</si>
  <si>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</si>
  <si>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</si>
  <si>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</si>
  <si>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</si>
  <si>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</si>
  <si>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</si>
  <si>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</si>
  <si>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</si>
  <si>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</si>
  <si>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</si>
  <si>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</si>
  <si>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</si>
  <si>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</si>
  <si>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</si>
  <si>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</si>
  <si>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</si>
  <si>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</si>
  <si>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</si>
  <si>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</si>
  <si>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</si>
  <si>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</si>
  <si>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</si>
  <si>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</si>
  <si>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</si>
  <si>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</si>
  <si>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</si>
  <si>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</si>
  <si>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</si>
  <si>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</si>
  <si>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</si>
  <si>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</si>
  <si>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</si>
  <si>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</si>
  <si>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</si>
  <si>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</si>
  <si>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</si>
  <si>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</si>
  <si>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</si>
  <si>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</si>
  <si>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</si>
  <si>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</si>
  <si>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</si>
  <si>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</si>
  <si>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</si>
  <si>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</si>
  <si>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</si>
  <si>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</si>
  <si>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</si>
  <si>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</si>
  <si>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</si>
  <si>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</si>
  <si>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</si>
  <si>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</si>
  <si>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</si>
  <si>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</si>
  <si>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</si>
  <si>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</si>
  <si>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</si>
  <si>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</si>
  <si>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</si>
  <si>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</si>
  <si>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</si>
  <si>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</si>
  <si>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</si>
  <si>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</si>
  <si>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</si>
  <si>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</si>
  <si>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</si>
  <si>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</si>
  <si>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</si>
  <si>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</si>
  <si>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</si>
  <si>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</si>
  <si>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</si>
  <si>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</si>
  <si>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</si>
  <si>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</si>
  <si>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</si>
  <si>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</si>
  <si>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</si>
  <si>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</si>
  <si>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</si>
  <si>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</si>
  <si>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</si>
  <si>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</si>
  <si>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</si>
  <si>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</si>
  <si>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</si>
  <si>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</si>
  <si>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</si>
  <si>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</si>
  <si>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</si>
  <si>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</si>
  <si>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</si>
  <si>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</si>
  <si>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</si>
  <si>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</si>
  <si>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</si>
  <si>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</si>
  <si>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</si>
  <si>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</si>
  <si>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</si>
  <si>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</si>
  <si>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</si>
  <si>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</si>
  <si>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</si>
  <si>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</si>
  <si>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</si>
  <si>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</si>
  <si>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</si>
  <si>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</si>
  <si>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</si>
  <si>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</si>
  <si>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</si>
  <si>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</si>
  <si>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</si>
  <si>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</si>
  <si>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</si>
  <si>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</si>
  <si>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</si>
  <si>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</si>
  <si>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</si>
  <si>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</si>
  <si>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</si>
  <si>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</si>
  <si>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</si>
  <si>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</si>
  <si>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</si>
  <si>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</si>
  <si>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</si>
  <si>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</si>
  <si>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</si>
  <si>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</si>
  <si>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</si>
  <si>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</si>
  <si>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</si>
  <si>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</si>
  <si>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</si>
  <si>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</si>
  <si>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</si>
  <si>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</si>
  <si>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</si>
  <si>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</si>
  <si>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</si>
  <si>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</si>
  <si>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</si>
  <si>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</si>
  <si>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</si>
  <si>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</si>
  <si>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</si>
  <si>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</si>
  <si>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</si>
  <si>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</si>
  <si>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</si>
  <si>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</si>
  <si>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</si>
  <si>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</si>
  <si>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</si>
  <si>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</si>
  <si>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</si>
  <si>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</si>
  <si>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</si>
  <si>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</si>
  <si>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</si>
  <si>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</si>
  <si>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</si>
  <si>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</si>
  <si>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</si>
  <si>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</si>
  <si>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</si>
  <si>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</si>
  <si>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</si>
  <si>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</si>
  <si>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</si>
  <si>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</si>
  <si>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</si>
  <si>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</si>
  <si>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</si>
  <si>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</si>
  <si>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</si>
  <si>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</si>
  <si>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</si>
  <si>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</si>
  <si>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</si>
  <si>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</si>
  <si>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</si>
  <si>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</si>
  <si>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</si>
  <si>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</si>
  <si>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</si>
  <si>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</si>
  <si>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</si>
  <si>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</si>
  <si>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</si>
  <si>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</si>
  <si>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</si>
  <si>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</si>
  <si>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</si>
  <si>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</si>
  <si>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</si>
  <si>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</si>
  <si>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</si>
  <si>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</si>
  <si>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</si>
  <si>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</si>
  <si>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</si>
  <si>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</si>
  <si>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</si>
  <si>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</si>
  <si>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</si>
  <si>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</si>
  <si>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</si>
  <si>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</si>
  <si>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</si>
  <si>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</si>
  <si>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</si>
  <si>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</si>
  <si>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</si>
  <si>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</si>
  <si>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</si>
  <si>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</si>
  <si>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</si>
  <si>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</si>
  <si>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</si>
  <si>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</si>
  <si>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</si>
  <si>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</si>
  <si>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</si>
  <si>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</si>
  <si>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</si>
  <si>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</si>
  <si>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</si>
  <si>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</si>
  <si>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</si>
  <si>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</si>
  <si>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</si>
  <si>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</si>
  <si>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</si>
  <si>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</si>
  <si>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</si>
  <si>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</si>
  <si>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</si>
  <si>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</si>
  <si>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</si>
  <si>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</si>
  <si>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</si>
  <si>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</si>
  <si>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</si>
  <si>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</si>
  <si>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</si>
  <si>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</si>
  <si>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</si>
  <si>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</si>
  <si>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</si>
  <si>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</si>
  <si>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</si>
  <si>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</si>
  <si>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</si>
  <si>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</si>
  <si>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</si>
  <si>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</si>
  <si>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</si>
  <si>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</si>
  <si>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</si>
  <si>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</si>
  <si>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</si>
  <si>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</si>
  <si>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</si>
  <si>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</si>
  <si>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</si>
  <si>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</si>
  <si>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</si>
  <si>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</si>
  <si>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</si>
  <si>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</si>
  <si>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</si>
  <si>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</si>
  <si>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</si>
  <si>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</si>
  <si>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</si>
  <si>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</si>
  <si>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</si>
  <si>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</si>
  <si>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</si>
  <si>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</si>
  <si>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</si>
  <si>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</si>
  <si>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</si>
  <si>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</si>
  <si>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</si>
  <si>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</si>
  <si>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</si>
  <si>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</si>
  <si>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</si>
  <si>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</si>
  <si>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</si>
  <si>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</si>
  <si>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</si>
  <si>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</si>
  <si>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</si>
  <si>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</si>
  <si>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</si>
  <si>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</si>
  <si>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</si>
  <si>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</si>
  <si>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</si>
  <si>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</si>
  <si>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</si>
  <si>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</si>
  <si>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</si>
  <si>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</si>
  <si>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</si>
  <si>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</si>
  <si>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</si>
  <si>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</si>
  <si>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</si>
  <si>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</si>
  <si>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</si>
  <si>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</si>
  <si>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</si>
  <si>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</si>
  <si>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</si>
  <si>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</si>
  <si>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</si>
  <si>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</si>
  <si>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</si>
  <si>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</si>
  <si>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</si>
  <si>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</si>
  <si>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</si>
  <si>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</si>
  <si>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</si>
  <si>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</si>
  <si>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</si>
  <si>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</si>
  <si>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</si>
  <si>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</si>
  <si>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</si>
  <si>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</si>
  <si>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</si>
  <si>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</si>
  <si>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</si>
  <si>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</si>
  <si>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</si>
  <si>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</si>
  <si>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</si>
  <si>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</si>
  <si>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</si>
  <si>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</si>
  <si>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</si>
  <si>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</si>
  <si>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</si>
  <si>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</si>
  <si>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</si>
  <si>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</si>
  <si>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</si>
  <si>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</si>
  <si>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</si>
  <si>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</si>
  <si>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</si>
  <si>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</si>
  <si>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</si>
  <si>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</si>
  <si>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</si>
  <si>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</si>
  <si>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</si>
  <si>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</si>
  <si>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</si>
  <si>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</si>
  <si>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</si>
  <si>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</si>
  <si>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</si>
  <si>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</si>
  <si>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</si>
  <si>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</si>
  <si>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</si>
  <si>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</si>
  <si>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</si>
  <si>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</si>
  <si>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</si>
  <si>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</si>
  <si>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</si>
  <si>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</si>
  <si>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</si>
  <si>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</si>
  <si>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</si>
  <si>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</si>
  <si>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</si>
  <si>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</si>
  <si>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</si>
  <si>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</si>
  <si>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</si>
  <si>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</si>
  <si>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</si>
  <si>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</si>
  <si>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</si>
  <si>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</si>
  <si>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</si>
  <si>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</si>
  <si>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</si>
  <si>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</si>
  <si>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</si>
  <si>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</si>
  <si>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</si>
  <si>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</si>
  <si>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</si>
  <si>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</si>
  <si>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</si>
  <si>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</si>
  <si>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</si>
  <si>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</si>
  <si>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</si>
  <si>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</si>
  <si>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</si>
  <si>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</si>
  <si>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</si>
  <si>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</si>
  <si>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</si>
  <si>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</si>
  <si>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</si>
  <si>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</si>
  <si>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</si>
  <si>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</si>
  <si>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</si>
  <si>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</si>
  <si>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</si>
  <si>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</si>
  <si>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</si>
  <si>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</si>
  <si>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</si>
  <si>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</si>
  <si>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</si>
  <si>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</si>
  <si>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</si>
  <si>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</si>
  <si>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</si>
  <si>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</si>
  <si>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</si>
  <si>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</si>
  <si>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</si>
  <si>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</si>
  <si>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</si>
  <si>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</si>
  <si>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</si>
  <si>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</si>
  <si>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</si>
  <si>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</si>
  <si>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</si>
  <si>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</si>
  <si>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</si>
  <si>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</si>
  <si>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</si>
  <si>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</si>
  <si>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</si>
  <si>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</si>
  <si>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</si>
  <si>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</si>
  <si>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</si>
  <si>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</si>
  <si>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</si>
  <si>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</si>
  <si>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</si>
  <si>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</si>
  <si>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</si>
  <si>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</si>
  <si>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</si>
  <si>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</si>
  <si>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</si>
  <si>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</si>
  <si>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</si>
  <si>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</si>
  <si>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</si>
  <si>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</si>
  <si>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</si>
  <si>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</si>
  <si>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</si>
  <si>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</si>
  <si>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</si>
  <si>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</si>
  <si>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</si>
  <si>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</si>
  <si>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</si>
  <si>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</si>
  <si>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</si>
  <si>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</si>
  <si>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</si>
  <si>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</si>
  <si>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</si>
  <si>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</si>
  <si>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</si>
  <si>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</si>
  <si>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</si>
  <si>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</si>
  <si>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</si>
  <si>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</si>
  <si>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</si>
  <si>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</si>
  <si>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</si>
  <si>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</si>
  <si>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</si>
  <si>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</si>
  <si>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</si>
  <si>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</si>
  <si>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</si>
  <si>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</si>
  <si>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</si>
  <si>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</si>
  <si>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</si>
  <si>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</si>
  <si>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</si>
  <si>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</si>
  <si>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</si>
  <si>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</si>
  <si>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</si>
  <si>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</si>
  <si>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</si>
  <si>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</si>
  <si>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</si>
  <si>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</si>
  <si>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</si>
  <si>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</si>
  <si>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</si>
  <si>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</si>
  <si>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</si>
  <si>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</si>
  <si>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</si>
  <si>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</si>
  <si>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</si>
  <si>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</si>
  <si>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</si>
  <si>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</si>
  <si>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</si>
  <si>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</si>
  <si>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</si>
  <si>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</si>
  <si>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</si>
  <si>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</si>
  <si>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</si>
  <si>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</si>
  <si>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</si>
  <si>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</si>
  <si>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</si>
  <si>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</si>
  <si>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</si>
  <si>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</si>
  <si>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</si>
  <si>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</si>
  <si>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</si>
  <si>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</si>
  <si>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</si>
  <si>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</si>
  <si>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</si>
  <si>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</si>
  <si>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</si>
  <si>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</si>
  <si>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</si>
  <si>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</si>
  <si>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</si>
  <si>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</si>
  <si>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</si>
  <si>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</si>
  <si>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</si>
  <si>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</si>
  <si>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</si>
  <si>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</si>
  <si>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</si>
  <si>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</si>
  <si>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</si>
  <si>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</si>
  <si>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</si>
  <si>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</si>
  <si>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</si>
  <si>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</si>
  <si>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</si>
  <si>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</si>
  <si>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</si>
  <si>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</si>
  <si>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</si>
  <si>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</si>
  <si>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</si>
  <si>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</si>
  <si>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</si>
  <si>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</si>
  <si>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</si>
  <si>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</si>
  <si>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</si>
  <si>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</si>
  <si>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</si>
  <si>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</si>
  <si>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</si>
  <si>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</si>
  <si>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</si>
  <si>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</si>
  <si>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</si>
  <si>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</si>
  <si>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</si>
  <si>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</si>
  <si>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</si>
  <si>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</si>
  <si>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</si>
  <si>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</si>
  <si>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</si>
  <si>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</si>
  <si>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</si>
  <si>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</si>
  <si>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</si>
  <si>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</si>
  <si>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</si>
  <si>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</si>
  <si>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</si>
  <si>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</si>
  <si>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</si>
  <si>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</si>
  <si>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</si>
  <si>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</si>
  <si>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</si>
  <si>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</si>
  <si>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</si>
  <si>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</si>
  <si>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</si>
  <si>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</si>
  <si>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</si>
  <si>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</si>
  <si>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</si>
  <si>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</si>
  <si>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</si>
  <si>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</si>
  <si>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</si>
  <si>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</si>
  <si>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</si>
  <si>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</si>
  <si>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</si>
  <si>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</si>
  <si>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</si>
  <si>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</si>
  <si>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</si>
  <si>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</si>
  <si>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</si>
  <si>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</si>
  <si>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</si>
  <si>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</si>
  <si>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</si>
  <si>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</si>
  <si>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</si>
  <si>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</si>
  <si>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</si>
  <si>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</si>
  <si>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</si>
  <si>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</si>
  <si>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</si>
  <si>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</si>
  <si>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</si>
  <si>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</si>
  <si>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</si>
  <si>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</si>
  <si>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</si>
  <si>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</si>
  <si>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</si>
  <si>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</si>
  <si>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</si>
  <si>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</si>
  <si>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</si>
  <si>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</si>
  <si>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</si>
  <si>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</si>
  <si>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</si>
  <si>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</si>
  <si>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</si>
  <si>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</si>
  <si>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</si>
  <si>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</si>
  <si>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</si>
  <si>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</si>
  <si>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</si>
  <si>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</si>
  <si>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</si>
  <si>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</si>
  <si>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</si>
  <si>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</si>
  <si>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</si>
  <si>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</si>
  <si>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</si>
  <si>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</si>
  <si>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</si>
  <si>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</si>
  <si>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</si>
  <si>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</si>
  <si>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</si>
  <si>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</si>
  <si>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</si>
  <si>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</si>
  <si>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</si>
  <si>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</si>
  <si>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</si>
  <si>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</si>
  <si>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</si>
  <si>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</si>
  <si>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</si>
  <si>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</si>
  <si>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</si>
  <si>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</si>
  <si>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</si>
  <si>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</si>
  <si>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</si>
  <si>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</si>
  <si>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</si>
  <si>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</si>
  <si>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</si>
  <si>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</si>
  <si>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</si>
  <si>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</si>
  <si>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</si>
  <si>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</si>
  <si>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</si>
  <si>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</si>
  <si>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</si>
  <si>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</si>
  <si>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</si>
  <si>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</si>
  <si>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</si>
  <si>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</si>
  <si>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</si>
  <si>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</si>
  <si>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</si>
  <si>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</si>
  <si>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</si>
  <si>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</si>
  <si>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</si>
  <si>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</si>
  <si>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</si>
  <si>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</si>
  <si>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</si>
  <si>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</si>
  <si>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</si>
  <si>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</si>
  <si>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</si>
  <si>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</si>
  <si>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</si>
  <si>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</si>
  <si>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</si>
  <si>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</si>
  <si>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</si>
  <si>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</si>
  <si>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</si>
  <si>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</si>
  <si>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</si>
  <si>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</si>
  <si>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</si>
  <si>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</si>
  <si>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</si>
  <si>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</si>
  <si>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</si>
  <si>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</si>
  <si>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</si>
  <si>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</si>
  <si>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</si>
  <si>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</si>
  <si>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</si>
  <si>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</si>
  <si>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</si>
  <si>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</si>
  <si>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</si>
  <si>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</si>
  <si>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</si>
  <si>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</si>
  <si>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</si>
  <si>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</si>
  <si>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</si>
  <si>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</si>
  <si>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</si>
  <si>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</si>
  <si>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</si>
  <si>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</si>
  <si>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</si>
  <si>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</si>
  <si>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</si>
  <si>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</si>
  <si>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</si>
  <si>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</si>
  <si>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</si>
  <si>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</si>
  <si>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</si>
  <si>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</si>
  <si>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</si>
  <si>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</si>
  <si>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</si>
  <si>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</si>
  <si>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</si>
  <si>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</si>
  <si>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</si>
  <si>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</si>
  <si>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</si>
  <si>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</si>
  <si>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</si>
  <si>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</si>
  <si>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</si>
  <si>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</si>
  <si>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</si>
  <si>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</si>
  <si>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</si>
  <si>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</si>
  <si>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</si>
  <si>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</si>
  <si>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</si>
  <si>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</si>
  <si>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</si>
  <si>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</si>
  <si>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</si>
  <si>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</si>
  <si>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</si>
  <si>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</si>
  <si>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</si>
  <si>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</si>
  <si>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</si>
  <si>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</si>
  <si>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</si>
  <si>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</si>
  <si>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</si>
  <si>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</si>
  <si>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</si>
  <si>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</si>
  <si>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</si>
  <si>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</si>
  <si>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</si>
  <si>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</si>
  <si>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</si>
  <si>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</si>
  <si>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</si>
  <si>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</si>
  <si>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</si>
  <si>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</si>
  <si>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</si>
  <si>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</si>
  <si>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</si>
  <si>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</si>
  <si>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</si>
  <si>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</si>
  <si>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</si>
  <si>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</si>
  <si>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</si>
  <si>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</si>
  <si>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</si>
  <si>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</si>
  <si>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</si>
  <si>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</si>
  <si>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</si>
  <si>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</si>
  <si>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</si>
  <si>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</si>
  <si>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</si>
  <si>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</si>
  <si>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</si>
  <si>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</si>
  <si>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</si>
  <si>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</si>
  <si>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</si>
  <si>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</si>
  <si>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</si>
  <si>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</si>
  <si>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</si>
  <si>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</si>
  <si>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</si>
  <si>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</si>
  <si>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</si>
  <si>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</si>
  <si>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</si>
  <si>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</si>
  <si>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</si>
  <si>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</si>
  <si>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</si>
  <si>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</si>
  <si>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</si>
  <si>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</si>
  <si>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</si>
  <si>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</si>
  <si>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</si>
  <si>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</si>
  <si>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</si>
  <si>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</si>
  <si>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</si>
  <si>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</si>
  <si>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</si>
  <si>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</si>
  <si>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</si>
  <si>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</si>
  <si>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</si>
  <si>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</si>
  <si>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</si>
  <si>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</si>
  <si>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</si>
  <si>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</si>
  <si>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</si>
  <si>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</si>
  <si>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</si>
  <si>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</si>
  <si>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</si>
  <si>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</si>
  <si>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</si>
  <si>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</si>
  <si>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</si>
  <si>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</si>
  <si>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</si>
  <si>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</si>
  <si>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</si>
  <si>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</si>
  <si>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</si>
  <si>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</si>
  <si>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</si>
  <si>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</si>
  <si>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</si>
  <si>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</si>
  <si>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</si>
  <si>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</si>
  <si>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</si>
  <si>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</si>
  <si>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</si>
  <si>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</si>
  <si>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</si>
  <si>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</si>
  <si>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</si>
  <si>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</si>
  <si>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</si>
  <si>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</si>
  <si>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</si>
  <si>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</si>
  <si>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</si>
  <si>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</si>
  <si>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</si>
  <si>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</si>
  <si>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</si>
  <si>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</si>
  <si>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</si>
  <si>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</si>
  <si>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</si>
  <si>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</si>
  <si>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</si>
  <si>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</si>
  <si>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</si>
  <si>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</si>
  <si>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</si>
  <si>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</si>
  <si>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</si>
  <si>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</si>
  <si>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</si>
  <si>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</si>
  <si>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</si>
  <si>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</si>
  <si>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</si>
  <si>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</si>
  <si>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</si>
  <si>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</si>
  <si>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</si>
  <si>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</si>
  <si>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</si>
  <si>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</si>
  <si>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</si>
  <si>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</si>
  <si>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</si>
  <si>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</si>
  <si>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</si>
  <si>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</si>
  <si>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</si>
  <si>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</si>
  <si>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</si>
  <si>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</si>
  <si>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</si>
  <si>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</si>
  <si>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</si>
  <si>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</si>
  <si>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</si>
  <si>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</si>
  <si>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</si>
  <si>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</si>
  <si>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</si>
  <si>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</si>
  <si>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</si>
  <si>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</si>
  <si>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</si>
  <si>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</si>
  <si>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</si>
  <si>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</si>
  <si>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</si>
  <si>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</si>
  <si>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</si>
  <si>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</si>
  <si>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</si>
  <si>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</si>
  <si>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</si>
  <si>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</si>
  <si>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</si>
  <si>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</si>
  <si>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</si>
  <si>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</si>
  <si>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</si>
  <si>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</si>
  <si>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</si>
  <si>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</si>
  <si>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</si>
  <si>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</si>
  <si>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</si>
  <si>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</si>
  <si>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</si>
  <si>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</si>
  <si>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</si>
  <si>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</si>
  <si>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</si>
  <si>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</si>
  <si>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</si>
  <si>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</si>
  <si>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</si>
  <si>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</si>
  <si>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</si>
  <si>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</si>
  <si>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</si>
  <si>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</si>
  <si>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</si>
  <si>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</si>
  <si>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</si>
  <si>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</si>
  <si>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</si>
  <si>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</si>
  <si>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</si>
  <si>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</si>
  <si>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</si>
  <si>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</si>
  <si>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</si>
  <si>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</si>
  <si>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</si>
  <si>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</si>
  <si>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</si>
  <si>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</si>
  <si>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</si>
  <si>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</si>
  <si>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</si>
  <si>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</si>
  <si>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</si>
  <si>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</si>
  <si>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</si>
  <si>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</si>
  <si>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</si>
  <si>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</si>
  <si>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</si>
  <si>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</si>
  <si>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</si>
  <si>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</si>
  <si>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</si>
  <si>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</si>
  <si>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</si>
  <si>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</si>
  <si>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</si>
  <si>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</si>
  <si>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</si>
  <si>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</si>
  <si>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</si>
  <si>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</si>
  <si>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</si>
  <si>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</si>
  <si>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</si>
  <si>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</si>
  <si>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</si>
  <si>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</si>
  <si>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</si>
  <si>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</si>
  <si>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</si>
  <si>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</si>
  <si>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</si>
  <si>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</si>
  <si>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</si>
  <si>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</si>
  <si>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</si>
  <si>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</si>
  <si>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</si>
  <si>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</si>
  <si>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</si>
  <si>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</si>
  <si>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</si>
  <si>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</si>
  <si>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</si>
  <si>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</si>
  <si>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</si>
  <si>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</si>
  <si>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</si>
  <si>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</si>
  <si>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</si>
  <si>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</si>
  <si>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</si>
  <si>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</si>
  <si>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</si>
  <si>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</si>
  <si>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</si>
  <si>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</si>
  <si>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</si>
  <si>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</si>
  <si>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</si>
  <si>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</si>
  <si>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</si>
  <si>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</si>
  <si>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</si>
  <si>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</si>
  <si>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</si>
  <si>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</si>
  <si>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</si>
  <si>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</si>
  <si>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</si>
  <si>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</si>
  <si>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</si>
  <si>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</si>
  <si>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</si>
  <si>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</si>
  <si>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</si>
  <si>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</si>
  <si>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</si>
  <si>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</si>
  <si>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</si>
  <si>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</si>
  <si>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</si>
  <si>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</si>
  <si>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</si>
  <si>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</si>
  <si>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</si>
  <si>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</si>
  <si>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</si>
  <si>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</si>
  <si>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</si>
  <si>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</si>
  <si>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</si>
  <si>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</si>
  <si>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</si>
  <si>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</si>
  <si>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</si>
  <si>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</si>
  <si>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</si>
  <si>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</si>
  <si>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</si>
  <si>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</si>
  <si>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</si>
  <si>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</si>
  <si>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</si>
  <si>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</si>
  <si>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</si>
  <si>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</si>
  <si>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</si>
  <si>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</si>
  <si>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</si>
  <si>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</si>
  <si>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</si>
  <si>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</si>
  <si>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</si>
  <si>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</si>
  <si>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</si>
  <si>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</si>
  <si>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</si>
  <si>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</si>
  <si>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</si>
  <si>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</si>
  <si>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</si>
  <si>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</si>
  <si>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</si>
  <si>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</si>
  <si>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</si>
  <si>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</si>
  <si>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</si>
  <si>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</si>
  <si>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</si>
  <si>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</si>
  <si>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</si>
  <si>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</si>
  <si>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</si>
  <si>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</si>
  <si>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</si>
  <si>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</si>
  <si>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</si>
  <si>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</si>
  <si>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</si>
  <si>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</si>
  <si>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</si>
  <si>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</si>
  <si>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</si>
  <si>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</si>
  <si>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</si>
  <si>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</si>
  <si>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</si>
  <si>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</si>
  <si>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</si>
  <si>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</si>
  <si>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</si>
  <si>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</si>
  <si>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</si>
  <si>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</si>
  <si>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</si>
  <si>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</si>
  <si>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</si>
  <si>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</si>
  <si>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</si>
  <si>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</si>
  <si>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</si>
  <si>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</si>
  <si>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</si>
  <si>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</si>
  <si>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</si>
  <si>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</si>
  <si>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</si>
  <si>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</si>
  <si>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</si>
  <si>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</si>
  <si>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</si>
  <si>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</si>
  <si>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</si>
  <si>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</si>
  <si>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</si>
  <si>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</si>
  <si>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</si>
  <si>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</si>
  <si>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</si>
  <si>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</si>
  <si>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</si>
  <si>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</si>
  <si>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</si>
  <si>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</si>
  <si>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</si>
  <si>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</si>
  <si>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</si>
  <si>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</si>
  <si>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</si>
  <si>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</si>
  <si>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</si>
  <si>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</si>
  <si>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</si>
  <si>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</si>
  <si>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</si>
  <si>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</si>
  <si>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</si>
  <si>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</si>
  <si>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</si>
  <si>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</si>
  <si>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</si>
  <si>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</si>
  <si>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</si>
  <si>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</si>
  <si>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</si>
  <si>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</si>
  <si>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</si>
  <si>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</si>
  <si>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</si>
  <si>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</si>
  <si>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</si>
  <si>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</si>
  <si>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</si>
  <si>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</si>
  <si>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</si>
  <si>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</si>
  <si>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</si>
  <si>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</si>
  <si>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</si>
  <si>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</si>
  <si>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</si>
  <si>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</si>
  <si>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</si>
  <si>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</si>
  <si>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</si>
  <si>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</si>
  <si>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</si>
  <si>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</si>
  <si>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</si>
  <si>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</si>
  <si>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</si>
  <si>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</si>
  <si>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</si>
  <si>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</si>
  <si>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</si>
  <si>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</si>
  <si>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</si>
  <si>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</si>
  <si>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</si>
  <si>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</si>
  <si>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</si>
  <si>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</si>
  <si>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</si>
  <si>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</si>
  <si>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</si>
  <si>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</si>
  <si>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</si>
  <si>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</si>
  <si>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</si>
  <si>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</si>
  <si>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</si>
  <si>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</si>
  <si>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</si>
  <si>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</si>
  <si>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</si>
  <si>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</si>
  <si>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</si>
  <si>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</si>
  <si>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</si>
  <si>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</si>
  <si>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</si>
  <si>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</si>
  <si>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</si>
  <si>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</si>
  <si>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</si>
  <si>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</si>
  <si>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</si>
  <si>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</si>
  <si>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</si>
  <si>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</si>
  <si>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</si>
  <si>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</si>
  <si>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</si>
  <si>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</si>
  <si>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</si>
  <si>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</si>
  <si>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</si>
  <si>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</si>
  <si>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</si>
  <si>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</si>
  <si>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</si>
  <si>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</si>
  <si>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</si>
  <si>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</si>
  <si>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</si>
  <si>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</si>
  <si>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</si>
  <si>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</si>
  <si>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</si>
  <si>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</si>
  <si>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</si>
  <si>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</si>
  <si>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</si>
  <si>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</si>
  <si>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</si>
  <si>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</si>
  <si>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</si>
  <si>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</si>
  <si>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</si>
  <si>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</si>
  <si>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</si>
  <si>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</si>
  <si>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</si>
  <si>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</si>
  <si>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</si>
  <si>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</si>
  <si>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</si>
  <si>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</si>
  <si>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</si>
  <si>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</si>
  <si>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</si>
  <si>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</si>
  <si>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</si>
  <si>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</si>
  <si>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</si>
  <si>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</si>
  <si>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</si>
  <si>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</si>
  <si>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</si>
  <si>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</si>
  <si>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</si>
  <si>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</si>
  <si>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</si>
  <si>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</si>
  <si>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</si>
  <si>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</si>
  <si>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</si>
  <si>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</si>
  <si>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</si>
  <si>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</si>
  <si>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</si>
  <si>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</si>
  <si>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</si>
  <si>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</si>
  <si>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</si>
  <si>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</si>
  <si>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</si>
  <si>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</si>
  <si>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</si>
  <si>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</si>
  <si>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</si>
  <si>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</si>
  <si>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</si>
  <si>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</si>
  <si>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</si>
  <si>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</si>
  <si>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</si>
  <si>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</si>
  <si>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</si>
  <si>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</si>
  <si>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</si>
  <si>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</si>
  <si>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</si>
  <si>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</si>
  <si>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</si>
  <si>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</si>
  <si>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</si>
  <si>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</si>
  <si>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</si>
  <si>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</si>
  <si>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</si>
  <si>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</si>
  <si>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</si>
  <si>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</si>
  <si>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</si>
  <si>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</si>
  <si>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</si>
  <si>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</si>
  <si>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</si>
  <si>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</si>
  <si>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</si>
  <si>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</si>
  <si>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</si>
  <si>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</si>
  <si>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</si>
  <si>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</si>
  <si>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</si>
  <si>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</si>
  <si>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</si>
  <si>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</si>
  <si>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</si>
  <si>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</si>
  <si>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</si>
  <si>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</si>
  <si>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</si>
  <si>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</si>
  <si>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</si>
  <si>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</si>
  <si>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</si>
  <si>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</si>
  <si>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</si>
  <si>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</si>
  <si>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</si>
  <si>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</si>
  <si>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</si>
  <si>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</si>
  <si>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</si>
  <si>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</si>
  <si>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</si>
  <si>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</si>
  <si>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</si>
  <si>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</si>
  <si>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</si>
  <si>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</si>
  <si>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</si>
  <si>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</si>
  <si>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</si>
  <si>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</si>
  <si>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</si>
  <si>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</si>
  <si>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</si>
  <si>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</si>
  <si>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</si>
  <si>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</si>
  <si>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</si>
  <si>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</si>
  <si>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</si>
  <si>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</si>
  <si>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</si>
  <si>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</si>
  <si>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</si>
  <si>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</si>
  <si>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</si>
  <si>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</si>
  <si>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</si>
  <si>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</si>
  <si>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</si>
  <si>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</si>
  <si>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</si>
  <si>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</si>
  <si>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</si>
  <si>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</si>
  <si>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</si>
  <si>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</si>
  <si>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</si>
  <si>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</si>
  <si>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</si>
  <si>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</si>
  <si>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</si>
  <si>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</si>
  <si>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</si>
  <si>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</si>
  <si>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</si>
  <si>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</si>
  <si>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</si>
  <si>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</si>
  <si>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</si>
  <si>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</si>
  <si>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</si>
  <si>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</si>
  <si>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</si>
  <si>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</si>
  <si>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</si>
  <si>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</si>
  <si>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</si>
  <si>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</si>
  <si>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</si>
  <si>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</si>
  <si>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</si>
  <si>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</si>
  <si>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</si>
  <si>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</si>
  <si>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</si>
  <si>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</si>
  <si>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</si>
  <si>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</si>
  <si>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</si>
  <si>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</si>
  <si>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</si>
  <si>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</si>
  <si>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</si>
  <si>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</si>
  <si>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</si>
  <si>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</si>
  <si>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</si>
  <si>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</si>
  <si>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</si>
  <si>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</si>
  <si>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</si>
  <si>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</si>
  <si>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</si>
  <si>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</si>
  <si>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</si>
  <si>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</si>
  <si>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</si>
  <si>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</si>
  <si>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</si>
  <si>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</si>
  <si>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</si>
  <si>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</si>
  <si>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</si>
  <si>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</si>
  <si>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</si>
  <si>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</si>
  <si>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</si>
  <si>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</si>
  <si>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</si>
  <si>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</si>
  <si>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</si>
  <si>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</si>
  <si>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</si>
  <si>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</si>
  <si>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</si>
  <si>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</si>
  <si>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</si>
  <si>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</si>
  <si>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</si>
  <si>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</si>
  <si>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</si>
  <si>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</si>
  <si>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</si>
  <si>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</si>
  <si>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</si>
  <si>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</si>
  <si>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</si>
  <si>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</si>
  <si>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</si>
  <si>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</si>
  <si>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</si>
  <si>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</si>
  <si>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</si>
  <si>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</si>
  <si>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</si>
  <si>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</si>
  <si>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</si>
  <si>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</si>
  <si>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</si>
  <si>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</si>
  <si>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</si>
  <si>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</si>
  <si>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</si>
  <si>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</si>
  <si>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</si>
  <si>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</si>
  <si>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</si>
  <si>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</si>
  <si>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</si>
  <si>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</si>
  <si>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</si>
  <si>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</si>
  <si>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</si>
  <si>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</si>
  <si>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</si>
  <si>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</si>
  <si>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</si>
  <si>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</si>
  <si>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</si>
  <si>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</si>
  <si>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</si>
  <si>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</si>
  <si>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</si>
  <si>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</si>
  <si>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</si>
  <si>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</si>
  <si>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</si>
  <si>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</si>
  <si>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</si>
  <si>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</si>
  <si>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</si>
  <si>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</si>
  <si>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</si>
  <si>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</si>
  <si>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</si>
  <si>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</si>
  <si>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</si>
  <si>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</si>
  <si>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</si>
  <si>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</si>
  <si>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</si>
  <si>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</si>
  <si>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</si>
  <si>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</si>
  <si>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</si>
  <si>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</si>
  <si>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</si>
  <si>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</si>
  <si>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</si>
  <si>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</si>
  <si>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</si>
  <si>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</si>
  <si>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</si>
  <si>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</si>
  <si>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</si>
  <si>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</si>
  <si>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</si>
  <si>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</si>
  <si>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</si>
  <si>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</si>
  <si>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</si>
  <si>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</si>
  <si>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</si>
  <si>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</si>
  <si>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</si>
  <si>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</si>
  <si>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</si>
  <si>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</si>
  <si>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</si>
  <si>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</si>
  <si>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</si>
  <si>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</si>
  <si>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</si>
  <si>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</si>
  <si>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</si>
  <si>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</si>
  <si>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</si>
  <si>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</si>
  <si>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</si>
  <si>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</si>
  <si>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</si>
  <si>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</si>
  <si>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</si>
  <si>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</si>
  <si>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</si>
  <si>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</si>
  <si>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</si>
  <si>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</si>
  <si>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</si>
  <si>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</si>
  <si>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</si>
  <si>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</si>
  <si>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</si>
  <si>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</si>
  <si>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</si>
  <si>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</si>
  <si>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</si>
  <si>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</si>
  <si>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</si>
  <si>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</si>
  <si>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</si>
  <si>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</si>
  <si>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</si>
  <si>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</si>
  <si>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</si>
  <si>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</si>
  <si>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</si>
  <si>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</si>
  <si>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</si>
  <si>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</si>
  <si>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</si>
  <si>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</si>
  <si>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</si>
  <si>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</si>
  <si>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</si>
  <si>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</si>
  <si>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</si>
  <si>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</si>
  <si>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</si>
  <si>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</si>
  <si>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</si>
  <si>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</si>
  <si>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</si>
  <si>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</si>
  <si>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</si>
  <si>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</si>
  <si>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</si>
  <si>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</si>
  <si>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</si>
  <si>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</si>
  <si>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</si>
  <si>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</si>
  <si>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</si>
  <si>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</si>
  <si>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</si>
  <si>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</si>
  <si>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</si>
  <si>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</si>
  <si>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</si>
  <si>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</si>
  <si>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</si>
  <si>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</si>
  <si>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</si>
  <si>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</si>
  <si>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</si>
  <si>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</si>
  <si>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</si>
  <si>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</si>
  <si>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</si>
  <si>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</si>
  <si>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</si>
  <si>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</si>
  <si>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</si>
  <si>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</si>
  <si>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</si>
  <si>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</si>
  <si>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</si>
  <si>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</si>
  <si>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</si>
  <si>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</si>
  <si>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</si>
  <si>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</si>
  <si>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</si>
  <si>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</si>
  <si>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</si>
  <si>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</si>
  <si>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</si>
  <si>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</si>
  <si>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</si>
  <si>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</si>
  <si>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</si>
  <si>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</si>
  <si>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</si>
  <si>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</si>
  <si>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</si>
  <si>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</si>
  <si>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</si>
  <si>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</si>
  <si>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</si>
  <si>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</si>
  <si>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</si>
  <si>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</si>
  <si>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</si>
  <si>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</si>
  <si>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</si>
  <si>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</si>
  <si>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</si>
  <si>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</si>
  <si>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</si>
  <si>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</si>
  <si>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</si>
  <si>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</si>
  <si>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</si>
  <si>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</si>
  <si>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</si>
  <si>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</si>
  <si>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</si>
  <si>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</si>
  <si>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</si>
  <si>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</si>
  <si>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</si>
  <si>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</si>
  <si>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</si>
  <si>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</si>
  <si>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</si>
  <si>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</si>
  <si>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</si>
  <si>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</si>
  <si>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</si>
  <si>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</si>
  <si>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</si>
  <si>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</si>
  <si>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</si>
  <si>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</si>
  <si>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</si>
  <si>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</si>
  <si>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</si>
  <si>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</si>
  <si>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</si>
  <si>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</si>
  <si>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</si>
  <si>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</si>
  <si>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</si>
  <si>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</si>
  <si>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</si>
  <si>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</si>
  <si>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</si>
  <si>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</si>
  <si>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</si>
  <si>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</si>
  <si>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</si>
  <si>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</si>
  <si>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</si>
  <si>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</si>
  <si>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</si>
  <si>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</si>
  <si>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</si>
  <si>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</si>
  <si>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</si>
  <si>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</si>
  <si>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</si>
  <si>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</si>
  <si>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</si>
  <si>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</si>
  <si>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</si>
  <si>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</si>
  <si>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</si>
  <si>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</si>
  <si>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</si>
  <si>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</si>
  <si>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</si>
  <si>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</si>
  <si>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</si>
  <si>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</si>
  <si>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</si>
  <si>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</si>
  <si>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</si>
  <si>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</si>
  <si>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</si>
  <si>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</si>
  <si>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</si>
  <si>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</si>
  <si>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</si>
  <si>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</si>
  <si>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</si>
  <si>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</si>
  <si>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</si>
  <si>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</si>
  <si>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</si>
  <si>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</si>
  <si>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</si>
  <si>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</si>
  <si>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</si>
  <si>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</si>
  <si>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</si>
  <si>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</si>
  <si>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</si>
  <si>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</si>
  <si>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</si>
  <si>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</si>
  <si>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</si>
  <si>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</si>
  <si>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</si>
  <si>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</si>
  <si>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</si>
  <si>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</si>
  <si>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</si>
  <si>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</si>
  <si>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</si>
  <si>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</si>
  <si>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</si>
  <si>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</si>
  <si>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</si>
  <si>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</si>
  <si>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</si>
  <si>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</si>
  <si>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</si>
  <si>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</si>
  <si>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</si>
  <si>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</si>
  <si>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</si>
  <si>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</si>
  <si>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</si>
  <si>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</si>
  <si>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</si>
  <si>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</si>
  <si>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</si>
  <si>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</si>
  <si>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</si>
  <si>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</si>
  <si>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</si>
  <si>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</si>
  <si>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</si>
  <si>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</si>
  <si>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</si>
  <si>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</si>
  <si>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</si>
  <si>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</si>
  <si>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</si>
  <si>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</si>
  <si>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</si>
  <si>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</si>
  <si>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</si>
  <si>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</si>
  <si>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</si>
  <si>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</si>
  <si>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</si>
  <si>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</si>
  <si>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</si>
  <si>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</si>
  <si>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</si>
  <si>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</si>
  <si>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</si>
  <si>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</si>
  <si>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</si>
  <si>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</si>
  <si>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</si>
  <si>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</si>
  <si>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</si>
  <si>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</si>
  <si>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</si>
  <si>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</si>
  <si>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</si>
  <si>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</si>
  <si>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</si>
  <si>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</si>
  <si>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</si>
  <si>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</si>
  <si>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</si>
  <si>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</si>
  <si>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</si>
  <si>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</si>
  <si>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</si>
  <si>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</si>
  <si>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</si>
  <si>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</si>
  <si>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</si>
  <si>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</si>
  <si>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</si>
  <si>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</si>
  <si>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</si>
  <si>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</si>
  <si>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</si>
  <si>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</si>
  <si>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</si>
  <si>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</si>
  <si>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</si>
  <si>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</si>
  <si>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</si>
  <si>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</si>
  <si>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</si>
  <si>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</si>
  <si>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</si>
  <si>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</si>
  <si>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</si>
  <si>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</si>
  <si>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</si>
  <si>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</si>
  <si>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</si>
  <si>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</si>
  <si>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</si>
  <si>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</si>
  <si>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</si>
  <si>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</si>
  <si>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</si>
  <si>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</si>
  <si>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</si>
  <si>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</si>
  <si>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</si>
  <si>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</si>
  <si>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</si>
  <si>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</si>
  <si>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</si>
  <si>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</si>
  <si>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</si>
  <si>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</si>
  <si>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</si>
  <si>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</si>
  <si>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</si>
  <si>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</si>
  <si>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</si>
  <si>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</si>
  <si>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</si>
  <si>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</si>
  <si>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</si>
  <si>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</si>
  <si>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</si>
  <si>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</si>
  <si>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</si>
  <si>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</si>
  <si>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</si>
  <si>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</si>
  <si>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</si>
  <si>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</si>
  <si>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</si>
  <si>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</si>
  <si>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</si>
  <si>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</si>
  <si>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</si>
  <si>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</si>
  <si>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</si>
  <si>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</si>
  <si>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</si>
  <si>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</si>
  <si>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</si>
  <si>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</si>
  <si>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</si>
  <si>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</si>
  <si>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</si>
  <si>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</si>
  <si>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</si>
  <si>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</si>
  <si>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</si>
  <si>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</si>
  <si>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</si>
  <si>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</si>
  <si>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</si>
  <si>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</si>
  <si>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</si>
  <si>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</si>
  <si>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</si>
  <si>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</si>
  <si>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</si>
  <si>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</si>
  <si>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</si>
  <si>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</si>
  <si>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</si>
  <si>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</si>
  <si>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</si>
  <si>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</si>
  <si>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</si>
  <si>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</si>
  <si>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</si>
  <si>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</si>
  <si>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</si>
  <si>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</si>
  <si>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</si>
  <si>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</si>
  <si>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</si>
  <si>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</si>
  <si>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</si>
  <si>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</si>
  <si>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</si>
  <si>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</si>
  <si>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</si>
  <si>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</si>
  <si>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</si>
  <si>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</si>
  <si>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</si>
  <si>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</si>
  <si>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</si>
  <si>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</si>
  <si>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</si>
  <si>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</si>
  <si>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</si>
  <si>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</si>
  <si>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</si>
  <si>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</si>
  <si>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</si>
  <si>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</si>
  <si>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</si>
  <si>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</si>
  <si>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</si>
  <si>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</si>
  <si>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</si>
  <si>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</si>
  <si>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</si>
  <si>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</si>
  <si>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</si>
  <si>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</si>
  <si>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</si>
  <si>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</si>
  <si>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</si>
  <si>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</si>
  <si>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</si>
  <si>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</si>
  <si>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</si>
  <si>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</si>
  <si>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</si>
  <si>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</si>
  <si>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</si>
  <si>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</si>
  <si>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</si>
  <si>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</si>
  <si>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</si>
  <si>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</si>
  <si>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</si>
  <si>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</si>
  <si>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</si>
  <si>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</si>
  <si>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</si>
  <si>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</si>
  <si>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</si>
  <si>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</si>
  <si>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</si>
  <si>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</si>
  <si>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</si>
  <si>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</si>
  <si>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</si>
  <si>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</si>
  <si>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</si>
  <si>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</si>
  <si>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</si>
  <si>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</si>
  <si>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</si>
  <si>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</si>
  <si>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</si>
  <si>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</si>
  <si>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</si>
  <si>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</si>
  <si>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</si>
  <si>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</si>
  <si>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</si>
  <si>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</si>
  <si>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</si>
  <si>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</si>
  <si>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</si>
  <si>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</si>
  <si>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</si>
  <si>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</si>
  <si>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</si>
  <si>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</si>
  <si>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</si>
  <si>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</si>
  <si>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</si>
  <si>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</si>
  <si>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</si>
  <si>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</si>
  <si>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</si>
  <si>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</si>
  <si>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</si>
  <si>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</si>
  <si>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</si>
  <si>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</si>
  <si>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</si>
  <si>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</si>
  <si>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</si>
  <si>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</si>
  <si>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</si>
  <si>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</si>
  <si>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</si>
  <si>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</si>
  <si>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</si>
  <si>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</si>
  <si>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</si>
  <si>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</si>
  <si>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</si>
  <si>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</si>
  <si>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</si>
  <si>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</si>
  <si>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</si>
  <si>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</si>
  <si>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</si>
  <si>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</si>
  <si>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</si>
  <si>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</si>
  <si>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</si>
  <si>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</si>
  <si>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</si>
  <si>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</si>
  <si>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</si>
  <si>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</si>
  <si>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</si>
  <si>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</si>
  <si>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</si>
  <si>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</si>
  <si>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</si>
  <si>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</si>
  <si>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</si>
  <si>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</si>
  <si>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</si>
  <si>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</si>
  <si>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</si>
  <si>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</si>
  <si>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</si>
  <si>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</si>
  <si>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</si>
  <si>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</si>
  <si>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</si>
  <si>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</si>
  <si>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</si>
  <si>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</si>
  <si>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</si>
  <si>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</si>
  <si>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</si>
  <si>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</si>
  <si>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</si>
  <si>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</si>
  <si>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</si>
  <si>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</si>
  <si>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</si>
  <si>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</si>
  <si>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</si>
  <si>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</si>
  <si>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</si>
  <si>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</si>
  <si>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</si>
  <si>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</si>
  <si>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</si>
  <si>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</si>
  <si>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</si>
  <si>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</si>
  <si>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</si>
  <si>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</si>
  <si>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</si>
  <si>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</si>
  <si>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</si>
  <si>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</si>
  <si>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</si>
  <si>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</si>
  <si>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</si>
  <si>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</si>
  <si>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</si>
  <si>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</si>
  <si>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</si>
  <si>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</si>
  <si>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</si>
  <si>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</si>
  <si>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</si>
  <si>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</si>
  <si>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</si>
  <si>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</si>
  <si>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</si>
  <si>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</si>
  <si>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</si>
  <si>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</si>
  <si>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</si>
  <si>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</si>
  <si>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</si>
  <si>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</si>
  <si>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</si>
  <si>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</si>
  <si>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</si>
  <si>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</si>
  <si>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</si>
  <si>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</si>
  <si>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</si>
  <si>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</si>
  <si>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</si>
  <si>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</si>
  <si>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</si>
  <si>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</si>
  <si>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</si>
  <si>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</si>
  <si>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</si>
  <si>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</si>
  <si>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</si>
  <si>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</si>
  <si>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</si>
  <si>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</si>
  <si>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</si>
  <si>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</si>
  <si>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</si>
  <si>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</si>
  <si>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</si>
  <si>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</si>
  <si>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</si>
  <si>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</si>
  <si>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</si>
  <si>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</si>
  <si>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</si>
  <si>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</si>
  <si>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</si>
  <si>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</si>
  <si>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</si>
  <si>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</si>
  <si>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</si>
  <si>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</si>
  <si>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</si>
  <si>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</si>
  <si>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</si>
  <si>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</si>
  <si>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</si>
  <si>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</si>
  <si>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</si>
  <si>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</si>
  <si>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</si>
  <si>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</si>
  <si>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</si>
  <si>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</si>
  <si>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</si>
  <si>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</si>
  <si>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</si>
  <si>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</si>
  <si>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</si>
  <si>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</si>
  <si>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</si>
  <si>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</si>
  <si>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</si>
  <si>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</si>
  <si>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</si>
  <si>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</si>
  <si>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</si>
  <si>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</si>
  <si>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</si>
  <si>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</si>
  <si>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</si>
  <si>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</si>
  <si>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</si>
  <si>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</si>
  <si>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</si>
  <si>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</si>
  <si>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</si>
  <si>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</si>
  <si>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</si>
  <si>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</si>
  <si>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</si>
  <si>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</si>
  <si>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</si>
  <si>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</si>
  <si>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</si>
  <si>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</si>
  <si>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</si>
  <si>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</si>
  <si>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</si>
  <si>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</si>
  <si>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</si>
  <si>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</si>
  <si>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</si>
  <si>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</si>
  <si>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</si>
  <si>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</si>
  <si>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</si>
  <si>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</si>
  <si>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</si>
  <si>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</si>
  <si>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</si>
  <si>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</si>
  <si>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</si>
  <si>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</si>
  <si>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</si>
  <si>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</si>
  <si>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</si>
  <si>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</si>
  <si>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</si>
  <si>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</si>
  <si>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</si>
  <si>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</si>
  <si>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</si>
  <si>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</si>
  <si>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</si>
  <si>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</si>
  <si>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</si>
  <si>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</si>
  <si>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</si>
  <si>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</si>
  <si>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</si>
  <si>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</si>
  <si>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</si>
  <si>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</si>
  <si>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</si>
  <si>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</si>
  <si>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</si>
  <si>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</si>
  <si>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</si>
  <si>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</si>
  <si>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</si>
  <si>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</si>
  <si>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</si>
  <si>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</si>
  <si>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</si>
  <si>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</si>
  <si>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</si>
  <si>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</si>
  <si>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</si>
  <si>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</si>
  <si>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</si>
  <si>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</si>
  <si>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</si>
  <si>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</si>
  <si>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</si>
  <si>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</si>
  <si>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</si>
  <si>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</si>
  <si>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</si>
  <si>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</si>
  <si>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</si>
  <si>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</si>
  <si>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</si>
  <si>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</si>
  <si>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</si>
  <si>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</si>
  <si>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</si>
  <si>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</si>
  <si>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</si>
  <si>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</si>
  <si>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</si>
  <si>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</si>
  <si>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</si>
  <si>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</si>
  <si>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</si>
  <si>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</si>
  <si>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</si>
  <si>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</si>
  <si>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</si>
  <si>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</si>
  <si>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</si>
  <si>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</si>
  <si>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</si>
  <si>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</si>
  <si>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</si>
  <si>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</si>
  <si>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</si>
  <si>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</si>
  <si>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</si>
  <si>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</si>
  <si>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</si>
  <si>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</si>
  <si>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</si>
  <si>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</si>
  <si>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</si>
  <si>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</si>
  <si>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</si>
  <si>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</si>
  <si>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</si>
  <si>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</si>
  <si>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</si>
  <si>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</si>
  <si>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</si>
  <si>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</si>
  <si>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</si>
  <si>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</si>
  <si>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</si>
  <si>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</si>
  <si>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</si>
  <si>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</si>
  <si>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</si>
  <si>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</si>
  <si>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</si>
  <si>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</si>
  <si>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</si>
  <si>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</si>
  <si>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</si>
  <si>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</si>
  <si>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</si>
  <si>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</si>
  <si>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</si>
  <si>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</si>
  <si>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</si>
  <si>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</si>
  <si>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</si>
  <si>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</si>
  <si>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</si>
  <si>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</si>
  <si>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</si>
  <si>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</si>
  <si>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</si>
  <si>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</si>
  <si>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</si>
  <si>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</si>
  <si>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</si>
  <si>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</si>
  <si>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</si>
  <si>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</si>
  <si>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</si>
  <si>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</si>
  <si>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</si>
  <si>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</si>
  <si>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</si>
  <si>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</si>
  <si>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</si>
  <si>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</si>
  <si>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</si>
  <si>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</si>
  <si>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</si>
  <si>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</si>
  <si>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</si>
  <si>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</si>
  <si>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</si>
  <si>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</si>
  <si>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</si>
  <si>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</si>
  <si>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</si>
  <si>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</si>
  <si>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</si>
  <si>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</si>
  <si>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</si>
  <si>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</si>
  <si>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</si>
  <si>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</si>
  <si>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</si>
  <si>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</si>
  <si>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</si>
  <si>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</si>
  <si>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</si>
  <si>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</si>
  <si>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</si>
  <si>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</si>
  <si>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</si>
  <si>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</si>
  <si>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</si>
  <si>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</si>
  <si>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</si>
  <si>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</si>
  <si>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</si>
  <si>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</si>
  <si>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</si>
  <si>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</si>
  <si>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</si>
  <si>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</si>
  <si>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</si>
  <si>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</si>
  <si>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</si>
  <si>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</si>
  <si>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</si>
  <si>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</si>
  <si>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</si>
  <si>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</si>
  <si>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</si>
  <si>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</si>
  <si>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</si>
  <si>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</si>
  <si>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</si>
  <si>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</si>
  <si>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</si>
  <si>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</si>
  <si>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</si>
  <si>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</si>
  <si>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</si>
  <si>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</si>
  <si>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</si>
  <si>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</si>
  <si>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</si>
  <si>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</si>
  <si>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</si>
  <si>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</si>
  <si>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</si>
  <si>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</si>
  <si>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</si>
  <si>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</si>
  <si>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</si>
  <si>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</si>
  <si>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</si>
  <si>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</si>
  <si>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</si>
  <si>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</si>
  <si>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</si>
  <si>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</si>
  <si>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</si>
  <si>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</si>
  <si>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</si>
  <si>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</si>
  <si>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</si>
  <si>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</si>
  <si>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</si>
  <si>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</si>
  <si>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</si>
  <si>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</si>
  <si>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</si>
  <si>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</si>
  <si>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</si>
  <si>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</si>
  <si>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</si>
  <si>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</si>
  <si>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</si>
  <si>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</si>
  <si>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</si>
  <si>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</si>
  <si>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</si>
  <si>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</si>
  <si>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</si>
  <si>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</si>
  <si>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</si>
  <si>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</si>
  <si>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</si>
  <si>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</si>
  <si>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</si>
  <si>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</si>
  <si>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</si>
  <si>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</si>
  <si>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</si>
  <si>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</si>
  <si>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</si>
  <si>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</si>
  <si>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</si>
  <si>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</si>
  <si>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</si>
  <si>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</si>
  <si>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</si>
  <si>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</si>
  <si>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</si>
  <si>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</si>
  <si>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</si>
  <si>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</si>
  <si>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</si>
  <si>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</si>
  <si>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</si>
  <si>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</si>
  <si>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</si>
  <si>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</si>
  <si>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</si>
  <si>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</si>
  <si>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</si>
  <si>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</si>
  <si>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</si>
  <si>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</si>
  <si>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</si>
  <si>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</si>
  <si>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</si>
  <si>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</si>
  <si>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</si>
  <si>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</si>
  <si>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</si>
  <si>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</si>
  <si>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</si>
  <si>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</si>
  <si>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</si>
  <si>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</si>
  <si>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</si>
  <si>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</si>
  <si>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</si>
  <si>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</si>
  <si>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</si>
  <si>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</si>
  <si>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</si>
  <si>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</si>
  <si>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</si>
  <si>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</si>
  <si>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</si>
  <si>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</si>
  <si>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</si>
  <si>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</si>
  <si>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</si>
  <si>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</si>
  <si>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</si>
  <si>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</si>
  <si>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</si>
  <si>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</si>
  <si>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</si>
  <si>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</si>
  <si>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</si>
  <si>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</si>
  <si>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</si>
  <si>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</si>
  <si>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</si>
  <si>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</si>
  <si>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</si>
  <si>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</si>
  <si>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</si>
  <si>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</si>
  <si>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</si>
  <si>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</si>
  <si>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</si>
  <si>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</si>
  <si>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</si>
  <si>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</si>
  <si>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</si>
  <si>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</si>
  <si>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</si>
  <si>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</si>
  <si>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</si>
  <si>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</si>
  <si>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</si>
  <si>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</si>
  <si>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</si>
  <si>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</si>
  <si>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</si>
  <si>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</si>
  <si>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</si>
  <si>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</si>
  <si>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</si>
  <si>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</si>
  <si>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</si>
  <si>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</si>
  <si>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</si>
  <si>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</si>
  <si>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</si>
  <si>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</si>
  <si>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</si>
  <si>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</si>
  <si>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</si>
  <si>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</si>
  <si>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</si>
  <si>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</si>
  <si>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</si>
  <si>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</si>
  <si>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</si>
  <si>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</si>
  <si>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</si>
  <si>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</si>
  <si>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</si>
  <si>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</si>
  <si>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</si>
  <si>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</si>
  <si>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</si>
  <si>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</si>
  <si>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</si>
  <si>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</si>
  <si>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</si>
  <si>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</si>
  <si>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</si>
  <si>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</si>
  <si>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</si>
  <si>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</si>
  <si>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</si>
  <si>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</si>
  <si>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</si>
  <si>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</si>
  <si>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</si>
  <si>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</si>
  <si>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</si>
  <si>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</si>
  <si>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</si>
  <si>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</si>
  <si>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</si>
  <si>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</si>
  <si>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</si>
  <si>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</si>
  <si>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</si>
  <si>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</si>
  <si>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</si>
  <si>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</si>
  <si>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</si>
  <si>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</si>
  <si>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</si>
  <si>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</si>
  <si>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</si>
  <si>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</si>
  <si>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</si>
  <si>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</si>
  <si>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</si>
  <si>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</si>
  <si>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</si>
  <si>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</si>
  <si>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</si>
  <si>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</si>
  <si>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</si>
  <si>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</si>
  <si>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</si>
  <si>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</si>
  <si>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</si>
  <si>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</si>
  <si>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</si>
  <si>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</si>
  <si>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</si>
  <si>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</si>
  <si>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</si>
  <si>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</si>
  <si>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</si>
  <si>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</si>
  <si>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</si>
  <si>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</si>
  <si>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</si>
  <si>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</si>
  <si>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</si>
  <si>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</si>
  <si>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</si>
  <si>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</si>
  <si>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</si>
  <si>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</si>
  <si>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</si>
  <si>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</si>
  <si>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</si>
  <si>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</si>
  <si>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</si>
  <si>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</si>
  <si>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</si>
  <si>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</si>
  <si>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</si>
  <si>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</si>
  <si>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</si>
  <si>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</si>
  <si>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</si>
  <si>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</si>
  <si>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</si>
  <si>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</si>
  <si>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</si>
  <si>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</si>
  <si>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</si>
  <si>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</si>
  <si>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</si>
  <si>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</si>
  <si>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</si>
  <si>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</si>
  <si>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</si>
  <si>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</si>
  <si>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</si>
  <si>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</si>
  <si>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</si>
  <si>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</si>
  <si>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</si>
  <si>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</si>
  <si>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</si>
  <si>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</si>
  <si>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</si>
  <si>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</si>
  <si>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</si>
  <si>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</si>
  <si>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</si>
  <si>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</si>
  <si>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</si>
  <si>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</si>
  <si>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</si>
  <si>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</si>
  <si>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</si>
  <si>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</si>
  <si>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</si>
  <si>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</si>
  <si>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</si>
  <si>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</si>
  <si>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</si>
  <si>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</si>
  <si>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</si>
  <si>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</si>
  <si>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</si>
  <si>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</si>
  <si>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</si>
  <si>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</si>
  <si>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</si>
  <si>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</si>
  <si>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</si>
  <si>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</si>
  <si>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</si>
  <si>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</si>
  <si>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</si>
  <si>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</si>
  <si>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</si>
  <si>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</si>
  <si>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</si>
  <si>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</si>
  <si>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</si>
  <si>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</si>
  <si>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</si>
  <si>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</si>
  <si>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</si>
  <si>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</si>
  <si>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</si>
  <si>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</si>
  <si>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</si>
  <si>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</si>
  <si>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</si>
  <si>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</si>
  <si>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</si>
  <si>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</si>
  <si>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</si>
  <si>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</si>
  <si>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</si>
  <si>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</si>
  <si>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</si>
  <si>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</si>
  <si>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</si>
  <si>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</si>
  <si>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</si>
  <si>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</si>
  <si>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</si>
  <si>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</si>
  <si>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</si>
  <si>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</si>
  <si>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</si>
  <si>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</si>
  <si>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</si>
  <si>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</si>
  <si>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</si>
  <si>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</si>
  <si>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</si>
  <si>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</si>
  <si>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</si>
  <si>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</si>
  <si>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</si>
  <si>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</si>
  <si>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</si>
  <si>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</si>
  <si>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</si>
  <si>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</si>
  <si>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</si>
  <si>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</si>
  <si>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</si>
  <si>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</si>
  <si>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</si>
  <si>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</si>
  <si>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</si>
  <si>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</si>
  <si>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</si>
  <si>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</si>
  <si>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</si>
  <si>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</si>
  <si>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</si>
  <si>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</si>
  <si>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</si>
  <si>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</si>
  <si>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</si>
  <si>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</si>
  <si>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</si>
  <si>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</si>
  <si>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</si>
  <si>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</si>
  <si>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</si>
  <si>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</si>
  <si>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</si>
  <si>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</si>
  <si>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</si>
  <si>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</si>
  <si>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</si>
  <si>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</si>
  <si>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</si>
  <si>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</si>
  <si>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</si>
  <si>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</si>
  <si>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</si>
  <si>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</si>
  <si>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</si>
  <si>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</si>
  <si>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</si>
  <si>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</si>
  <si>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</si>
  <si>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</si>
  <si>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</si>
  <si>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</si>
  <si>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</si>
  <si>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</si>
  <si>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</si>
  <si>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</si>
  <si>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</si>
  <si>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</si>
  <si>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</si>
  <si>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</si>
  <si>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</si>
  <si>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</si>
  <si>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</si>
  <si>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</si>
  <si>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</si>
  <si>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</si>
  <si>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</si>
  <si>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</si>
  <si>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</si>
  <si>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</si>
  <si>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</si>
  <si>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</si>
  <si>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</si>
  <si>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</si>
  <si>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</si>
  <si>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</si>
  <si>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</si>
  <si>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</si>
  <si>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</si>
  <si>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</si>
  <si>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</si>
  <si>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</si>
  <si>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</si>
  <si>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</si>
  <si>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</si>
  <si>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</si>
  <si>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</si>
  <si>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</si>
  <si>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</si>
  <si>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</si>
  <si>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</si>
  <si>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</si>
  <si>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</si>
  <si>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</si>
  <si>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</si>
  <si>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</si>
  <si>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</si>
  <si>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</si>
  <si>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</si>
  <si>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</si>
  <si>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</si>
  <si>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</si>
  <si>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</si>
  <si>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</si>
  <si>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</si>
  <si>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</si>
  <si>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</si>
  <si>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</si>
  <si>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</si>
  <si>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</si>
  <si>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</si>
  <si>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</si>
  <si>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</si>
  <si>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</si>
  <si>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</si>
  <si>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</si>
  <si>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</si>
  <si>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</si>
  <si>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</si>
  <si>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</si>
  <si>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</si>
  <si>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</si>
  <si>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</si>
  <si>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</si>
  <si>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</si>
  <si>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</si>
  <si>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</si>
  <si>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</si>
  <si>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</si>
  <si>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</si>
  <si>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</si>
  <si>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</si>
  <si>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</si>
  <si>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</si>
  <si>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</si>
  <si>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</si>
  <si>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</si>
  <si>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</si>
  <si>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</si>
  <si>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</si>
  <si>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</si>
  <si>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</si>
  <si>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</si>
  <si>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</si>
  <si>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</si>
  <si>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</si>
  <si>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</si>
  <si>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</si>
  <si>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</si>
  <si>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</si>
  <si>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</si>
  <si>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</si>
  <si>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</si>
  <si>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</si>
  <si>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</si>
  <si>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</si>
  <si>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</si>
  <si>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</si>
  <si>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</si>
  <si>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</si>
  <si>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</si>
  <si>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</si>
  <si>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</si>
  <si>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</si>
  <si>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</si>
  <si>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</si>
  <si>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</si>
  <si>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</si>
  <si>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</si>
  <si>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</si>
  <si>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</si>
  <si>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</si>
  <si>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</si>
  <si>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</si>
  <si>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</si>
  <si>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</si>
  <si>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</si>
  <si>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</si>
  <si>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</si>
  <si>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</si>
  <si>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</si>
  <si>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</si>
  <si>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</si>
  <si>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</si>
  <si>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</si>
  <si>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</si>
  <si>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</si>
  <si>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</si>
  <si>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</si>
  <si>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</si>
  <si>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</si>
  <si>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</si>
  <si>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</si>
  <si>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</si>
  <si>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</si>
  <si>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</si>
  <si>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</si>
  <si>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</si>
  <si>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</si>
  <si>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</si>
  <si>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</si>
  <si>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</si>
  <si>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</si>
  <si>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</si>
  <si>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</si>
  <si>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</si>
  <si>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</si>
  <si>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</si>
  <si>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</si>
  <si>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</si>
  <si>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</si>
  <si>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</si>
  <si>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</si>
  <si>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</si>
  <si>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</si>
  <si>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</si>
  <si>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</si>
  <si>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</si>
  <si>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</si>
  <si>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</si>
  <si>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</si>
  <si>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</si>
  <si>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</si>
  <si>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</si>
  <si>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</si>
  <si>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</si>
  <si>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</si>
  <si>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</si>
  <si>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</si>
  <si>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</si>
  <si>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</si>
  <si>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</si>
  <si>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</si>
  <si>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</si>
  <si>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</si>
  <si>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</si>
  <si>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</si>
  <si>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</si>
  <si>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</si>
  <si>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</si>
  <si>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</si>
  <si>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</si>
  <si>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</si>
  <si>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</si>
  <si>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</si>
  <si>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</si>
  <si>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</si>
  <si>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</si>
  <si>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</si>
  <si>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</si>
  <si>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</si>
  <si>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</si>
  <si>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</si>
  <si>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</si>
  <si>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</si>
  <si>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</si>
  <si>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</si>
  <si>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</si>
  <si>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</si>
  <si>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</si>
  <si>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</si>
  <si>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</si>
  <si>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</si>
  <si>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</si>
  <si>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</si>
  <si>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</si>
  <si>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</si>
  <si>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</si>
  <si>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</si>
  <si>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</si>
  <si>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</si>
  <si>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</si>
  <si>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</si>
  <si>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</si>
  <si>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</si>
  <si>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</si>
  <si>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</si>
  <si>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</si>
  <si>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</si>
  <si>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</si>
  <si>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</si>
  <si>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</si>
  <si>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</si>
  <si>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</si>
  <si>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</si>
  <si>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</si>
  <si>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</si>
  <si>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</si>
  <si>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</si>
  <si>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</si>
  <si>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</si>
  <si>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</si>
  <si>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</si>
  <si>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</si>
  <si>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</si>
  <si>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</si>
  <si>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</si>
  <si>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</si>
  <si>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</si>
  <si>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</si>
  <si>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</si>
  <si>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</si>
  <si>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</si>
  <si>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</si>
  <si>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</si>
  <si>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</si>
  <si>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</si>
  <si>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</si>
  <si>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</si>
  <si>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</si>
  <si>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</si>
  <si>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</si>
  <si>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</si>
  <si>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</si>
  <si>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</si>
  <si>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</si>
  <si>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</si>
  <si>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</si>
  <si>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</si>
  <si>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</si>
  <si>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</si>
  <si>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</si>
  <si>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</si>
  <si>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</si>
  <si>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</si>
  <si>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</si>
  <si>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</si>
  <si>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</si>
  <si>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</si>
  <si>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</si>
  <si>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</si>
  <si>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</si>
  <si>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</si>
  <si>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</si>
  <si>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</si>
  <si>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</si>
  <si>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</si>
  <si>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</si>
  <si>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</si>
  <si>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</si>
  <si>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</si>
  <si>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</si>
  <si>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</si>
  <si>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</si>
  <si>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</si>
  <si>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</si>
  <si>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</si>
  <si>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</si>
  <si>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</si>
  <si>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</si>
  <si>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</si>
  <si>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</si>
  <si>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</si>
  <si>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</si>
  <si>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</si>
  <si>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</si>
  <si>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</si>
  <si>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</si>
  <si>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</si>
  <si>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</si>
  <si>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</si>
  <si>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</si>
  <si>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</si>
  <si>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</si>
  <si>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</si>
  <si>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</si>
  <si>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</si>
  <si>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</si>
  <si>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</si>
  <si>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</si>
  <si>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</si>
  <si>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</si>
  <si>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</si>
  <si>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</si>
  <si>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</si>
  <si>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</si>
  <si>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</si>
  <si>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</si>
  <si>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</si>
  <si>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</si>
  <si>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</si>
  <si>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</si>
  <si>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</si>
  <si>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</si>
  <si>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</si>
  <si>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</si>
  <si>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</si>
  <si>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</si>
  <si>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</si>
  <si>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</si>
  <si>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</si>
  <si>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</si>
  <si>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</si>
  <si>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</si>
  <si>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</si>
  <si>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</si>
  <si>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</si>
  <si>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</si>
  <si>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</si>
  <si>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</si>
  <si>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</si>
  <si>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</si>
  <si>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</si>
  <si>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</si>
  <si>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</si>
  <si>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</si>
  <si>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</si>
  <si>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</si>
  <si>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</si>
  <si>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</si>
  <si>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</si>
  <si>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</si>
  <si>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</si>
  <si>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</si>
  <si>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</si>
  <si>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</si>
  <si>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</si>
  <si>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</si>
  <si>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</si>
  <si>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</si>
  <si>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</si>
  <si>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</si>
  <si>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</si>
  <si>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</si>
  <si>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</si>
  <si>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</si>
  <si>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</si>
  <si>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</si>
  <si>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</si>
  <si>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</si>
  <si>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</si>
  <si>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</si>
  <si>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</si>
  <si>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</si>
  <si>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</si>
  <si>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</si>
  <si>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</si>
  <si>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</si>
  <si>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</si>
  <si>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</si>
  <si>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</si>
  <si>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</si>
  <si>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</si>
  <si>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</si>
  <si>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</si>
  <si>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</si>
  <si>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</si>
  <si>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</si>
  <si>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</si>
  <si>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</si>
  <si>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</si>
  <si>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</si>
  <si>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</si>
  <si>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</si>
  <si>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</si>
  <si>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</si>
  <si>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</si>
  <si>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</si>
  <si>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</si>
  <si>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</si>
  <si>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</si>
  <si>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</si>
  <si>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</si>
  <si>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</si>
  <si>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</si>
  <si>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</si>
  <si>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</si>
  <si>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</si>
  <si>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</si>
  <si>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</si>
  <si>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</si>
  <si>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</si>
  <si>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</si>
  <si>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</si>
  <si>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</si>
  <si>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</si>
  <si>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</si>
  <si>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</si>
  <si>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</si>
  <si>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</si>
  <si>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</si>
  <si>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</si>
  <si>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</si>
  <si>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</si>
  <si>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</si>
  <si>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</si>
  <si>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</si>
  <si>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</si>
  <si>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</si>
  <si>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</si>
  <si>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</si>
  <si>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</si>
  <si>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</si>
  <si>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</si>
  <si>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</si>
  <si>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</si>
  <si>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</si>
  <si>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</si>
  <si>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</si>
  <si>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</si>
  <si>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</si>
  <si>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</si>
  <si>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</si>
  <si>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</si>
  <si>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</si>
  <si>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</si>
  <si>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</si>
  <si>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</si>
  <si>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</si>
  <si>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</si>
  <si>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</si>
  <si>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</si>
  <si>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</si>
  <si>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</si>
  <si>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</si>
  <si>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</si>
  <si>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</si>
  <si>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</si>
  <si>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</si>
  <si>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</si>
  <si>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</si>
  <si>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</si>
  <si>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</si>
  <si>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</si>
  <si>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</si>
  <si>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</si>
  <si>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</si>
  <si>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</si>
  <si>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</si>
  <si>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</si>
  <si>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</si>
  <si>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</si>
  <si>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</si>
  <si>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</si>
  <si>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</si>
  <si>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</si>
  <si>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</si>
  <si>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</si>
  <si>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</si>
  <si>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</si>
  <si>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</si>
  <si>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</si>
  <si>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</si>
  <si>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</si>
  <si>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</si>
  <si>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</si>
  <si>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</si>
  <si>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</si>
  <si>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</si>
  <si>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</si>
  <si>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</si>
  <si>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</si>
  <si>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</si>
  <si>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</si>
  <si>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</si>
  <si>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</si>
  <si>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</si>
  <si>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</si>
  <si>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</si>
  <si>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</si>
  <si>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</si>
  <si>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</si>
  <si>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</si>
  <si>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</si>
  <si>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</si>
  <si>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</si>
  <si>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</si>
  <si>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</si>
  <si>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</si>
  <si>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</si>
  <si>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</si>
  <si>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</si>
  <si>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</si>
  <si>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</si>
  <si>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</si>
  <si>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</si>
  <si>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</si>
  <si>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</si>
  <si>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</si>
  <si>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</si>
  <si>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</si>
  <si>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</si>
  <si>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</si>
  <si>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</si>
  <si>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</si>
  <si>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</si>
  <si>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</si>
  <si>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</si>
  <si>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</si>
  <si>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</si>
  <si>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</si>
  <si>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</si>
  <si>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</si>
  <si>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</si>
  <si>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</si>
  <si>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</si>
  <si>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</si>
  <si>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</si>
  <si>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</si>
  <si>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</si>
  <si>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</si>
  <si>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</si>
  <si>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</si>
  <si>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</si>
  <si>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</si>
  <si>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</si>
  <si>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</si>
  <si>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</si>
  <si>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</si>
  <si>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</si>
  <si>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</si>
  <si>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</si>
  <si>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</si>
  <si>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</si>
  <si>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</si>
  <si>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</si>
  <si>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</si>
  <si>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</si>
  <si>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</si>
  <si>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</si>
  <si>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</si>
  <si>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</si>
  <si>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</si>
  <si>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</si>
  <si>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</si>
  <si>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</si>
  <si>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</si>
  <si>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</si>
  <si>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</si>
  <si>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</si>
  <si>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</si>
  <si>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</si>
  <si>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</si>
  <si>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</si>
  <si>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</si>
  <si>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</si>
  <si>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</si>
  <si>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</si>
  <si>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</si>
  <si>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</si>
  <si>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</si>
  <si>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</si>
  <si>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</si>
  <si>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</si>
  <si>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</si>
  <si>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</si>
  <si>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</si>
  <si>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</si>
  <si>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</si>
  <si>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</si>
  <si>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</si>
  <si>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</si>
  <si>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</si>
  <si>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</si>
  <si>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</si>
  <si>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</si>
  <si>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</si>
  <si>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</si>
  <si>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</si>
  <si>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</si>
  <si>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</si>
  <si>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</si>
  <si>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</si>
  <si>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</si>
  <si>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</si>
  <si>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</si>
  <si>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</si>
  <si>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</si>
  <si>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</si>
  <si>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</si>
  <si>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</si>
  <si>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</si>
  <si>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</si>
  <si>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</si>
  <si>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</si>
  <si>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</si>
  <si>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</si>
  <si>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</si>
  <si>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</si>
  <si>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</si>
  <si>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</si>
  <si>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</si>
  <si>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</si>
  <si>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</si>
  <si>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</si>
  <si>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</si>
  <si>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</si>
  <si>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</si>
  <si>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</si>
  <si>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</si>
  <si>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</si>
  <si>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</si>
  <si>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</si>
  <si>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</si>
  <si>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</si>
  <si>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</si>
  <si>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</si>
  <si>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</si>
  <si>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</si>
  <si>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</si>
  <si>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</si>
  <si>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</si>
  <si>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</si>
  <si>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</si>
  <si>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</si>
  <si>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</si>
  <si>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</si>
  <si>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</si>
  <si>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</si>
  <si>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</si>
  <si>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</si>
  <si>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</si>
  <si>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</si>
  <si>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</si>
  <si>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</si>
  <si>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</si>
  <si>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</si>
  <si>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</si>
  <si>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</si>
  <si>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</si>
  <si>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</si>
  <si>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</si>
  <si>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</si>
  <si>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</si>
  <si>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</si>
  <si>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</si>
  <si>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</si>
  <si>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</si>
  <si>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</si>
  <si>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</si>
  <si>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</si>
  <si>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</si>
  <si>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</si>
  <si>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</si>
  <si>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</si>
  <si>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</si>
  <si>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</si>
  <si>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</si>
  <si>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</si>
  <si>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</si>
  <si>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</si>
  <si>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</si>
  <si>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</si>
  <si>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</si>
  <si>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</si>
  <si>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</si>
  <si>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</si>
  <si>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</si>
  <si>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</si>
  <si>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</si>
  <si>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</si>
  <si>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</si>
  <si>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</si>
  <si>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</si>
  <si>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</si>
  <si>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</si>
  <si>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</si>
  <si>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</si>
  <si>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</si>
  <si>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</si>
  <si>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</si>
  <si>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</si>
  <si>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</si>
  <si>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</si>
  <si>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</si>
  <si>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</si>
  <si>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</si>
  <si>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</si>
  <si>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</si>
  <si>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</si>
  <si>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</si>
  <si>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</si>
  <si>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</si>
  <si>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</si>
  <si>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</si>
  <si>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</si>
  <si>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</si>
  <si>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</si>
  <si>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</si>
  <si>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</si>
  <si>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</si>
  <si>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</si>
  <si>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</si>
  <si>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</si>
  <si>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</si>
  <si>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</si>
  <si>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</si>
  <si>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</si>
  <si>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</si>
  <si>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</si>
  <si>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</si>
  <si>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</si>
  <si>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</si>
  <si>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</si>
  <si>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</si>
  <si>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</si>
  <si>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</si>
  <si>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</si>
  <si>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</si>
  <si>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</si>
  <si>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</si>
  <si>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</si>
  <si>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</si>
  <si>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</si>
  <si>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</si>
  <si>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</si>
  <si>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</si>
  <si>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</si>
  <si>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</si>
  <si>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</si>
  <si>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</si>
  <si>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</si>
  <si>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</si>
  <si>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</si>
  <si>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</si>
  <si>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</si>
  <si>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</si>
  <si>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</si>
  <si>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</si>
  <si>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</si>
  <si>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</si>
  <si>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</si>
  <si>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</si>
  <si>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</si>
  <si>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</si>
  <si>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</si>
  <si>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</si>
  <si>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</si>
  <si>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</si>
  <si>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</si>
  <si>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</si>
  <si>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</si>
  <si>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</si>
  <si>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</si>
  <si>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</si>
  <si>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</si>
  <si>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</si>
  <si>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</si>
  <si>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</si>
  <si>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</si>
  <si>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</si>
  <si>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</si>
  <si>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</si>
  <si>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</si>
  <si>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</si>
  <si>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</si>
  <si>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</si>
  <si>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</si>
  <si>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</si>
  <si>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</si>
  <si>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</si>
  <si>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</si>
  <si>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</si>
  <si>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</si>
  <si>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</si>
  <si>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</si>
  <si>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</si>
  <si>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</si>
  <si>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</si>
  <si>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</si>
  <si>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</si>
  <si>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</si>
  <si>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</si>
  <si>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</si>
  <si>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</si>
  <si>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</si>
  <si>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</si>
  <si>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</si>
  <si>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</si>
  <si>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</si>
  <si>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</si>
  <si>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</si>
  <si>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</si>
  <si>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</si>
  <si>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</si>
  <si>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</si>
  <si>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</si>
  <si>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</si>
  <si>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</si>
  <si>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</si>
  <si>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</si>
  <si>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</si>
  <si>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</si>
  <si>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</si>
  <si>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</si>
  <si>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</si>
  <si>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</si>
  <si>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</si>
  <si>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</si>
  <si>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</si>
  <si>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</si>
  <si>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</si>
  <si>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</si>
  <si>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</si>
  <si>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</si>
  <si>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</si>
  <si>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</si>
  <si>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</si>
  <si>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</si>
  <si>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</si>
  <si>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</si>
  <si>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</si>
  <si>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</si>
  <si>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</si>
  <si>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</si>
  <si>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</si>
  <si>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</si>
  <si>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</si>
  <si>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</si>
  <si>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</si>
  <si>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</si>
  <si>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</si>
  <si>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</si>
  <si>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</si>
  <si>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</si>
  <si>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</si>
  <si>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</si>
  <si>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</si>
  <si>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</si>
  <si>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</si>
  <si>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</si>
  <si>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</si>
  <si>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</si>
  <si>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</si>
  <si>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</si>
  <si>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</si>
  <si>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</si>
  <si>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</si>
  <si>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</si>
  <si>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</si>
  <si>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</si>
  <si>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</si>
  <si>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</si>
  <si>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</si>
  <si>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</si>
  <si>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</si>
  <si>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</si>
  <si>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</si>
  <si>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</si>
  <si>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</si>
  <si>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</si>
  <si>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</si>
  <si>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</si>
  <si>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</si>
  <si>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</si>
  <si>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</si>
  <si>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</si>
  <si>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</si>
  <si>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</si>
  <si>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</si>
  <si>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</si>
  <si>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</si>
  <si>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</si>
  <si>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</si>
  <si>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</si>
  <si>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</si>
  <si>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</si>
  <si>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</si>
  <si>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</si>
  <si>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</si>
  <si>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</si>
  <si>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</si>
  <si>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</si>
  <si>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</si>
  <si>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</si>
  <si>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</si>
  <si>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</si>
  <si>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</si>
  <si>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</si>
  <si>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</si>
  <si>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</si>
  <si>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</si>
  <si>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</si>
  <si>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</si>
  <si>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</si>
  <si>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</si>
  <si>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</si>
  <si>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</si>
  <si>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</si>
  <si>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</si>
  <si>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</si>
  <si>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</si>
  <si>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</si>
  <si>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</si>
  <si>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</si>
  <si>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</si>
  <si>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</si>
  <si>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</si>
  <si>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</si>
  <si>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</si>
  <si>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</si>
  <si>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</si>
  <si>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</si>
  <si>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</si>
  <si>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</si>
  <si>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</si>
  <si>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</si>
  <si>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</si>
  <si>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</si>
  <si>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</si>
  <si>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</si>
  <si>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</si>
  <si>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</si>
  <si>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</si>
  <si>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</si>
  <si>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</si>
  <si>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</si>
  <si>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</si>
  <si>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</si>
  <si>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</si>
  <si>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</si>
  <si>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</si>
  <si>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</si>
  <si>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</si>
  <si>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</si>
  <si>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</si>
  <si>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</si>
  <si>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</si>
  <si>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</si>
  <si>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</si>
  <si>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</si>
  <si>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</si>
  <si>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</si>
  <si>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</si>
  <si>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</si>
  <si>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</si>
  <si>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</si>
  <si>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</si>
  <si>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</si>
  <si>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</si>
  <si>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</si>
  <si>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</si>
  <si>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</si>
  <si>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</si>
  <si>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</si>
  <si>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</si>
  <si>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</si>
  <si>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</si>
  <si>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</si>
  <si>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</si>
  <si>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</si>
  <si>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</si>
  <si>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</si>
  <si>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</si>
  <si>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</si>
  <si>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</si>
  <si>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</si>
  <si>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</si>
  <si>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</si>
  <si>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</si>
  <si>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</si>
  <si>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</si>
  <si>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</si>
  <si>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</si>
  <si>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</si>
  <si>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</si>
  <si>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</si>
  <si>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</si>
  <si>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</si>
  <si>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</si>
  <si>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</si>
  <si>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</si>
  <si>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</si>
  <si>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</si>
  <si>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</si>
  <si>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</si>
  <si>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</si>
  <si>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</si>
  <si>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</si>
  <si>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</si>
  <si>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</si>
  <si>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</si>
  <si>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</si>
  <si>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</si>
  <si>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</si>
  <si>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</si>
  <si>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</si>
  <si>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</si>
  <si>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</si>
  <si>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</si>
  <si>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</si>
  <si>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</si>
  <si>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</si>
  <si>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</si>
  <si>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</si>
  <si>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</si>
  <si>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</si>
  <si>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</si>
  <si>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</si>
  <si>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</si>
  <si>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</si>
  <si>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</si>
  <si>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</si>
  <si>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</si>
  <si>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</si>
  <si>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</si>
  <si>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</si>
  <si>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</si>
  <si>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</si>
  <si>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</si>
  <si>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</si>
  <si>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</si>
  <si>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</si>
  <si>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</si>
  <si>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</si>
  <si>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</si>
  <si>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</si>
  <si>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</si>
  <si>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</si>
  <si>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</si>
  <si>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</si>
  <si>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</si>
  <si>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</si>
  <si>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</si>
  <si>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</si>
  <si>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</si>
  <si>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</si>
  <si>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</si>
  <si>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</si>
  <si>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</si>
  <si>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</si>
  <si>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</si>
  <si>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</si>
  <si>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</si>
  <si>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</si>
  <si>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</si>
  <si>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</si>
  <si>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</si>
  <si>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</si>
  <si>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</si>
  <si>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</si>
  <si>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</si>
  <si>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</si>
  <si>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</si>
  <si>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</si>
  <si>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</si>
  <si>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</si>
  <si>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</si>
  <si>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</si>
  <si>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</si>
  <si>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</si>
  <si>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</si>
  <si>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</si>
  <si>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</si>
  <si>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</si>
  <si>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</si>
  <si>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</si>
  <si>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</si>
  <si>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</si>
  <si>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</si>
  <si>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</si>
  <si>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</si>
  <si>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</si>
  <si>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</si>
  <si>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</si>
  <si>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</si>
  <si>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</si>
  <si>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</si>
  <si>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</si>
  <si>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</si>
  <si>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</si>
  <si>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</si>
  <si>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</si>
  <si>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</si>
  <si>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</si>
  <si>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</si>
  <si>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</si>
  <si>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</si>
  <si>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</si>
  <si>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</si>
  <si>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</si>
  <si>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</si>
  <si>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</si>
  <si>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</si>
  <si>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</si>
  <si>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</si>
  <si>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</si>
  <si>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</si>
  <si>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</si>
  <si>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</si>
  <si>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</si>
  <si>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</si>
  <si>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</si>
  <si>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</si>
  <si>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</si>
  <si>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</si>
  <si>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</si>
  <si>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</si>
  <si>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</si>
  <si>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</si>
  <si>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</si>
  <si>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</si>
  <si>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</si>
  <si>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</si>
  <si>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</si>
  <si>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</si>
  <si>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</si>
  <si>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</si>
  <si>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</si>
  <si>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</si>
  <si>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</si>
  <si>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</si>
  <si>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</si>
  <si>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</si>
  <si>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</si>
  <si>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</si>
  <si>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</si>
  <si>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</si>
  <si>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</si>
  <si>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</si>
  <si>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</si>
  <si>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</si>
  <si>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</si>
  <si>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</si>
  <si>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</si>
  <si>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</si>
  <si>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</si>
  <si>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</si>
  <si>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</si>
  <si>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</si>
  <si>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</si>
  <si>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</si>
  <si>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</si>
  <si>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</si>
  <si>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</si>
  <si>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</si>
  <si>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</si>
  <si>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</si>
  <si>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</si>
  <si>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</si>
  <si>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</si>
  <si>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</si>
  <si>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</si>
  <si>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</si>
  <si>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</si>
  <si>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</si>
  <si>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</si>
  <si>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</si>
  <si>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</si>
  <si>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</si>
  <si>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</si>
  <si>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</si>
  <si>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</si>
  <si>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</si>
  <si>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</si>
  <si>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</si>
  <si>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</si>
  <si>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</si>
  <si>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</si>
  <si>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</si>
  <si>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</si>
  <si>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</si>
  <si>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</si>
  <si>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</si>
  <si>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</si>
  <si>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</si>
  <si>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</si>
  <si>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</si>
  <si>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</si>
  <si>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</si>
  <si>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</si>
  <si>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</si>
  <si>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</si>
  <si>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</si>
  <si>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</si>
  <si>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</si>
  <si>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</si>
  <si>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</si>
  <si>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</si>
  <si>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</si>
  <si>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</si>
  <si>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</si>
  <si>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</si>
  <si>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</si>
  <si>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</si>
  <si>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</si>
  <si>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</si>
  <si>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</si>
  <si>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</si>
  <si>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</si>
  <si>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</si>
  <si>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</si>
  <si>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</si>
  <si>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</si>
  <si>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</si>
  <si>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</si>
  <si>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</si>
  <si>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</si>
  <si>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</si>
  <si>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</si>
  <si>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</si>
  <si>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</si>
  <si>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</si>
  <si>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</si>
  <si>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</si>
  <si>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</si>
  <si>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</si>
  <si>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</si>
  <si>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</si>
  <si>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</si>
  <si>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</si>
  <si>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</si>
  <si>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</si>
  <si>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</si>
  <si>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</si>
  <si>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</si>
  <si>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</si>
  <si>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</si>
  <si>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</si>
  <si>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</si>
  <si>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</si>
  <si>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</si>
  <si>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</si>
  <si>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</si>
  <si>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</si>
  <si>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</si>
  <si>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</si>
  <si>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</si>
  <si>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</si>
  <si>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</si>
  <si>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</si>
  <si>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</si>
  <si>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</si>
  <si>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</si>
  <si>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</si>
  <si>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</si>
  <si>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</si>
  <si>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</si>
  <si>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</si>
  <si>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</si>
  <si>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</si>
  <si>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</si>
  <si>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</si>
  <si>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</si>
  <si>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</si>
  <si>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</si>
  <si>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</si>
  <si>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</si>
  <si>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</si>
  <si>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</si>
  <si>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</si>
  <si>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</si>
  <si>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</si>
  <si>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</si>
  <si>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</si>
  <si>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</si>
  <si>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</si>
  <si>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</si>
  <si>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</si>
  <si>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</si>
  <si>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</si>
  <si>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</si>
  <si>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</si>
  <si>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</si>
  <si>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</si>
  <si>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</si>
  <si>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</si>
  <si>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</si>
  <si>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</si>
  <si>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</si>
  <si>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</si>
  <si>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</si>
  <si>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</si>
  <si>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</si>
  <si>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</si>
  <si>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</si>
  <si>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</si>
  <si>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</si>
  <si>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</si>
  <si>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</si>
  <si>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</si>
  <si>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</si>
  <si>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</si>
  <si>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</si>
  <si>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</si>
  <si>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</si>
  <si>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</si>
  <si>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</si>
  <si>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</si>
  <si>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</si>
  <si>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</si>
  <si>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</si>
  <si>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</si>
  <si>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</si>
  <si>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</si>
  <si>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</si>
  <si>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</si>
  <si>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</si>
  <si>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</si>
  <si>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</si>
  <si>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</si>
  <si>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</si>
  <si>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</si>
  <si>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</si>
  <si>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</si>
  <si>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</si>
  <si>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</si>
  <si>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</si>
  <si>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</si>
  <si>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</si>
  <si>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</si>
  <si>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</si>
  <si>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</si>
  <si>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</si>
  <si>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</si>
  <si>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</si>
  <si>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</si>
  <si>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</si>
  <si>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</si>
  <si>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</si>
  <si>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</si>
  <si>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</si>
  <si>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</si>
  <si>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</si>
  <si>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</si>
  <si>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</si>
  <si>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</si>
  <si>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</si>
  <si>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</si>
  <si>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</si>
  <si>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</si>
  <si>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</si>
  <si>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</si>
  <si>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</si>
  <si>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</si>
  <si>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</si>
  <si>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</si>
  <si>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</si>
  <si>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</si>
  <si>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</si>
  <si>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</si>
  <si>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</si>
  <si>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</si>
  <si>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</si>
  <si>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</si>
  <si>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</si>
  <si>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</si>
  <si>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</si>
  <si>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</si>
  <si>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</si>
  <si>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</si>
  <si>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</si>
  <si>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</si>
  <si>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</si>
  <si>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</si>
  <si>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</si>
  <si>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</si>
  <si>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</si>
  <si>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</si>
  <si>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</si>
  <si>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</si>
  <si>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</si>
  <si>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</si>
  <si>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</si>
  <si>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</si>
  <si>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</si>
  <si>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</si>
  <si>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</si>
  <si>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</si>
  <si>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</si>
  <si>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</si>
  <si>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</si>
  <si>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</si>
  <si>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</si>
  <si>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</si>
  <si>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</si>
  <si>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</si>
  <si>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</si>
  <si>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</si>
  <si>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</si>
  <si>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</si>
  <si>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</si>
  <si>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</si>
  <si>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</si>
  <si>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</si>
  <si>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</si>
  <si>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</si>
  <si>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</si>
  <si>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</si>
  <si>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</si>
  <si>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</si>
  <si>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</si>
  <si>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</si>
  <si>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</si>
  <si>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</si>
  <si>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</si>
  <si>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</si>
  <si>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</si>
  <si>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</si>
  <si>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</si>
  <si>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</si>
  <si>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</si>
  <si>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</si>
  <si>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</si>
  <si>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</si>
  <si>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</si>
  <si>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</si>
  <si>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</si>
  <si>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</si>
  <si>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</si>
  <si>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</si>
  <si>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</si>
  <si>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</si>
  <si>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</si>
  <si>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</si>
  <si>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</si>
  <si>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</si>
  <si>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</si>
  <si>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</si>
  <si>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</si>
  <si>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</si>
  <si>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</si>
  <si>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</si>
  <si>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</si>
  <si>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</si>
  <si>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</si>
  <si>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</si>
  <si>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</si>
  <si>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</si>
  <si>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</si>
  <si>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</si>
  <si>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</si>
  <si>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</si>
  <si>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</si>
  <si>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</si>
  <si>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</si>
  <si>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</si>
  <si>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</si>
  <si>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</si>
  <si>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</si>
  <si>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</si>
  <si>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</si>
  <si>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</si>
  <si>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</si>
  <si>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</si>
  <si>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</si>
  <si>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</si>
  <si>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</si>
  <si>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</si>
  <si>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</si>
  <si>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</si>
  <si>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</si>
  <si>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</si>
  <si>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</si>
  <si>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</si>
  <si>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</si>
  <si>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</si>
  <si>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</si>
  <si>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</si>
  <si>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</si>
  <si>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</si>
  <si>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</si>
  <si>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</si>
  <si>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</si>
  <si>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</si>
  <si>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</si>
  <si>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</si>
  <si>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</si>
  <si>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</si>
  <si>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</si>
  <si>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</si>
  <si>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</si>
  <si>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</si>
  <si>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</si>
  <si>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</si>
  <si>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</si>
  <si>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</si>
  <si>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</si>
  <si>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</si>
  <si>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</si>
  <si>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</si>
  <si>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</si>
  <si>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</si>
  <si>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</si>
  <si>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</si>
  <si>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</si>
  <si>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</si>
  <si>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</si>
  <si>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</si>
  <si>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</si>
  <si>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</si>
  <si>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</si>
  <si>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</si>
  <si>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</si>
  <si>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</si>
  <si>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</si>
  <si>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</si>
  <si>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</si>
  <si>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</si>
  <si>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</si>
  <si>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</si>
  <si>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</si>
  <si>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</si>
  <si>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</si>
  <si>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</si>
  <si>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</si>
  <si>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</si>
  <si>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</si>
  <si>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</si>
  <si>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</si>
  <si>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</si>
  <si>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</si>
  <si>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</si>
  <si>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</si>
  <si>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</si>
  <si>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</si>
  <si>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</si>
  <si>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</si>
  <si>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</si>
  <si>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</si>
  <si>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</si>
  <si>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</si>
  <si>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</si>
  <si>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</si>
  <si>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</si>
  <si>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</si>
  <si>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</si>
  <si>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</si>
  <si>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</si>
  <si>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</si>
  <si>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</si>
  <si>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</si>
  <si>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</si>
  <si>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</si>
  <si>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</si>
  <si>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</si>
  <si>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</si>
  <si>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</si>
  <si>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</si>
  <si>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</si>
  <si>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</si>
  <si>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</si>
  <si>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</si>
  <si>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</si>
  <si>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</si>
  <si>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</si>
  <si>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</si>
  <si>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</si>
  <si>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</si>
  <si>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</si>
  <si>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</si>
  <si>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</si>
  <si>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</si>
  <si>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</si>
  <si>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</si>
  <si>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</si>
  <si>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</si>
  <si>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</si>
  <si>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</si>
  <si>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</si>
  <si>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</si>
  <si>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</si>
  <si>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</si>
  <si>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</si>
  <si>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</si>
  <si>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</si>
  <si>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</si>
  <si>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</si>
  <si>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</si>
  <si>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</si>
  <si>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</si>
  <si>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</si>
  <si>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</si>
  <si>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</si>
  <si>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</si>
  <si>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</si>
  <si>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</si>
  <si>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</si>
  <si>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</si>
  <si>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</si>
  <si>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</si>
  <si>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</si>
  <si>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</si>
  <si>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</si>
  <si>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</si>
  <si>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</si>
  <si>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</si>
  <si>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</si>
  <si>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</si>
  <si>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</si>
  <si>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</si>
  <si>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</si>
  <si>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</si>
  <si>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</si>
  <si>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</si>
  <si>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</si>
  <si>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</si>
  <si>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</si>
  <si>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</si>
  <si>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</si>
  <si>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</si>
  <si>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</si>
  <si>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</si>
  <si>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</si>
  <si>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</si>
  <si>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</si>
  <si>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</si>
  <si>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</si>
  <si>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</si>
  <si>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</si>
  <si>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</si>
  <si>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</si>
  <si>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</si>
  <si>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</si>
  <si>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</si>
  <si>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</si>
  <si>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</si>
  <si>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</si>
  <si>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</si>
  <si>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</si>
  <si>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</si>
  <si>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</si>
  <si>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</si>
  <si>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</si>
  <si>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</si>
  <si>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</si>
  <si>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</si>
  <si>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</si>
  <si>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</si>
  <si>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</si>
  <si>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</si>
  <si>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</si>
  <si>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</si>
  <si>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</si>
  <si>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</si>
  <si>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</si>
  <si>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</si>
  <si>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</si>
  <si>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</si>
  <si>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</si>
  <si>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</si>
  <si>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</si>
  <si>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</si>
  <si>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</si>
  <si>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</si>
  <si>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</si>
  <si>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</si>
  <si>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</si>
  <si>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</si>
  <si>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</si>
  <si>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</si>
  <si>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</si>
  <si>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</si>
  <si>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</si>
  <si>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</si>
  <si>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</si>
  <si>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</si>
  <si>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</si>
  <si>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</si>
  <si>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</si>
  <si>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</si>
  <si>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</si>
  <si>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</si>
  <si>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</si>
  <si>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</si>
  <si>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</si>
  <si>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</si>
  <si>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</si>
  <si>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</si>
  <si>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</si>
  <si>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</si>
  <si>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</si>
  <si>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</si>
  <si>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</si>
  <si>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</si>
  <si>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</si>
  <si>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</si>
  <si>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</si>
  <si>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</si>
  <si>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</si>
  <si>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</si>
  <si>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</si>
  <si>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</si>
  <si>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</si>
  <si>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</si>
  <si>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</si>
  <si>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</si>
  <si>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</si>
  <si>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</si>
  <si>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</si>
  <si>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</si>
  <si>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</si>
  <si>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</si>
  <si>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</si>
  <si>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</si>
  <si>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</si>
  <si>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</si>
  <si>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</si>
  <si>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</si>
  <si>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</si>
  <si>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</si>
  <si>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</si>
  <si>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</si>
  <si>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</si>
  <si>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</si>
  <si>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</si>
  <si>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</si>
  <si>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</si>
  <si>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</si>
  <si>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</si>
  <si>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</si>
  <si>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</si>
  <si>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</si>
  <si>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</si>
  <si>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</si>
  <si>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</si>
  <si>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</si>
  <si>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</si>
  <si>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</si>
  <si>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</si>
  <si>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</si>
  <si>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</si>
  <si>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</si>
  <si>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</si>
  <si>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</si>
  <si>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</si>
  <si>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</si>
  <si>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</si>
  <si>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</si>
  <si>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</si>
  <si>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</si>
  <si>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</si>
  <si>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</si>
  <si>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</si>
  <si>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</si>
  <si>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</si>
  <si>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</si>
  <si>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</si>
  <si>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</si>
  <si>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</si>
  <si>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</si>
  <si>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</si>
  <si>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</si>
  <si>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</si>
  <si>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</si>
  <si>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</si>
  <si>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</si>
  <si>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</si>
  <si>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</si>
  <si>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</si>
  <si>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</si>
  <si>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</si>
  <si>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</si>
  <si>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</si>
  <si>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</si>
  <si>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</si>
  <si>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</si>
  <si>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</si>
  <si>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</si>
  <si>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</si>
  <si>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</si>
  <si>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</si>
  <si>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</si>
  <si>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</si>
  <si>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</si>
  <si>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</si>
  <si>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</si>
  <si>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</si>
  <si>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</si>
  <si>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</si>
  <si>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</si>
  <si>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</si>
  <si>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</si>
  <si>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</si>
  <si>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</si>
  <si>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</si>
  <si>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</si>
  <si>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</si>
  <si>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</si>
  <si>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</si>
  <si>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</si>
  <si>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</si>
  <si>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</si>
  <si>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</si>
  <si>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</si>
  <si>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</si>
  <si>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</si>
  <si>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</si>
  <si>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</si>
  <si>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</si>
  <si>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</si>
  <si>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</si>
  <si>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</si>
  <si>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</si>
  <si>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</si>
  <si>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</si>
  <si>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</si>
  <si>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</si>
  <si>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</si>
  <si>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</si>
  <si>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</si>
  <si>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</si>
  <si>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</si>
  <si>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</si>
  <si>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</si>
  <si>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</si>
  <si>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</si>
  <si>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</si>
  <si>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</si>
  <si>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</si>
  <si>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</si>
  <si>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</si>
  <si>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</si>
  <si>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</si>
  <si>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</si>
  <si>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</si>
  <si>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</si>
  <si>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</si>
  <si>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</si>
  <si>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</si>
  <si>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</si>
  <si>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</si>
  <si>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</si>
  <si>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</si>
  <si>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</si>
  <si>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</si>
  <si>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</si>
  <si>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</si>
  <si>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</si>
  <si>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</si>
  <si>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</si>
  <si>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</si>
  <si>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</si>
  <si>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</si>
  <si>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</si>
  <si>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</si>
  <si>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</si>
  <si>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</si>
  <si>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</si>
  <si>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</si>
  <si>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</si>
  <si>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</si>
  <si>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</si>
  <si>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</si>
  <si>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</si>
  <si>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</si>
  <si>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</si>
  <si>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</si>
  <si>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</si>
  <si>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</si>
  <si>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</si>
  <si>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</si>
  <si>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</si>
  <si>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</si>
  <si>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</si>
  <si>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</si>
  <si>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</si>
  <si>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</si>
  <si>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</si>
  <si>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</si>
  <si>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</si>
  <si>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</si>
  <si>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</si>
  <si>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</si>
  <si>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</si>
  <si>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</si>
  <si>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</si>
  <si>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</si>
  <si>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</si>
  <si>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</si>
  <si>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</si>
  <si>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</si>
  <si>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</si>
  <si>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</si>
  <si>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</si>
  <si>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</si>
  <si>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</si>
  <si>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</si>
  <si>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</si>
  <si>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</si>
  <si>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</si>
  <si>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</si>
  <si>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</si>
  <si>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</si>
  <si>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</si>
  <si>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</si>
  <si>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</si>
  <si>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</si>
  <si>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</si>
  <si>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</si>
  <si>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</si>
  <si>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</si>
  <si>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</si>
  <si>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</si>
  <si>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</si>
  <si>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</si>
  <si>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</si>
  <si>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</si>
  <si>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</si>
  <si>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</si>
  <si>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</si>
  <si>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</si>
  <si>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</si>
  <si>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</si>
  <si>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</si>
  <si>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</si>
  <si>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</si>
  <si>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</si>
  <si>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</si>
  <si>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</si>
  <si>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</si>
  <si>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</si>
  <si>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</si>
  <si>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</si>
  <si>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</si>
  <si>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</si>
  <si>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</si>
  <si>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</si>
  <si>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</si>
  <si>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</si>
  <si>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</si>
  <si>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</si>
  <si>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</si>
  <si>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</si>
  <si>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</si>
  <si>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</si>
  <si>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</si>
  <si>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</si>
  <si>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</si>
  <si>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</si>
  <si>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</si>
  <si>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</si>
  <si>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</si>
  <si>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</si>
  <si>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</si>
  <si>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</si>
  <si>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</si>
  <si>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</si>
  <si>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</si>
  <si>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</si>
  <si>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</si>
  <si>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</si>
  <si>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</si>
  <si>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</si>
  <si>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</si>
  <si>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</si>
  <si>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</si>
  <si>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</si>
  <si>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</si>
  <si>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</si>
  <si>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</si>
  <si>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</si>
  <si>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</si>
  <si>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</si>
  <si>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</si>
  <si>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</si>
  <si>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</si>
  <si>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</si>
  <si>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</si>
  <si>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</si>
  <si>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</si>
  <si>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</si>
  <si>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</si>
  <si>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</si>
  <si>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</si>
  <si>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</si>
  <si>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</si>
  <si>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</si>
  <si>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</si>
  <si>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</si>
  <si>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</si>
  <si>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</si>
  <si>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</si>
  <si>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</si>
  <si>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</si>
  <si>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</si>
  <si>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</si>
  <si>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</si>
  <si>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</si>
  <si>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</si>
  <si>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</si>
  <si>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</si>
  <si>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</si>
  <si>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</si>
  <si>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</si>
  <si>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</si>
  <si>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</si>
  <si>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</si>
  <si>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</si>
  <si>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</si>
  <si>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</si>
  <si>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</si>
  <si>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</si>
  <si>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</si>
  <si>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</si>
  <si>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</si>
  <si>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</si>
  <si>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</si>
  <si>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</si>
  <si>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</si>
  <si>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</si>
  <si>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</si>
  <si>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</si>
  <si>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</si>
  <si>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</si>
  <si>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</si>
  <si>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</si>
  <si>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</si>
  <si>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</si>
  <si>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</si>
  <si>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</si>
  <si>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</si>
  <si>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</si>
  <si>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</si>
  <si>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</si>
  <si>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</si>
  <si>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</si>
  <si>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</si>
  <si>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</si>
  <si>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</si>
  <si>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</si>
  <si>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</si>
  <si>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</si>
  <si>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</si>
  <si>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</si>
  <si>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</si>
  <si>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</si>
  <si>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</si>
  <si>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</si>
  <si>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</si>
  <si>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</si>
  <si>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</si>
  <si>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</si>
  <si>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</si>
  <si>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</si>
  <si>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</si>
  <si>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</si>
  <si>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</si>
  <si>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</si>
  <si>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</si>
  <si>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</si>
  <si>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</si>
  <si>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</si>
  <si>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</si>
  <si>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</si>
  <si>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</si>
  <si>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</si>
  <si>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</si>
  <si>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</si>
  <si>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</si>
  <si>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</si>
  <si>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</si>
  <si>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</si>
  <si>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</si>
  <si>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</si>
  <si>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</si>
  <si>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</si>
  <si>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</si>
  <si>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</si>
  <si>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</si>
  <si>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</si>
  <si>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</si>
  <si>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</si>
  <si>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</si>
  <si>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</si>
  <si>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</si>
  <si>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</si>
  <si>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</si>
  <si>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</si>
  <si>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</si>
  <si>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</si>
  <si>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</si>
  <si>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</si>
  <si>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</si>
  <si>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</si>
  <si>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</si>
  <si>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</si>
  <si>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</si>
  <si>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</si>
  <si>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</si>
  <si>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</si>
  <si>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</si>
  <si>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</si>
  <si>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</si>
  <si>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</si>
  <si>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</si>
  <si>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</si>
  <si>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</si>
  <si>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</si>
  <si>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</si>
  <si>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</si>
  <si>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</si>
  <si>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</si>
  <si>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</si>
  <si>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</si>
  <si>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</si>
  <si>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</si>
  <si>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</si>
  <si>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</si>
  <si>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</si>
  <si>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</si>
  <si>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</si>
  <si>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</si>
  <si>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</si>
  <si>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</si>
  <si>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</si>
  <si>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</si>
  <si>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</si>
  <si>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</si>
  <si>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</si>
  <si>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</si>
  <si>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</si>
  <si>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</si>
  <si>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</si>
  <si>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</si>
  <si>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</si>
  <si>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</si>
  <si>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</si>
  <si>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</si>
  <si>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</si>
  <si>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</si>
  <si>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</si>
  <si>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</si>
  <si>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</si>
  <si>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</si>
  <si>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</si>
  <si>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</si>
  <si>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</si>
  <si>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</si>
  <si>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</si>
  <si>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</si>
  <si>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</si>
  <si>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</si>
  <si>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</si>
  <si>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</si>
  <si>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</si>
  <si>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</si>
  <si>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</si>
  <si>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</si>
  <si>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</si>
  <si>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</si>
  <si>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</si>
  <si>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</si>
  <si>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</si>
  <si>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</si>
  <si>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</si>
  <si>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</si>
  <si>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</si>
  <si>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</si>
  <si>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</si>
  <si>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</si>
  <si>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</si>
  <si>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</si>
  <si>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</si>
  <si>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</si>
  <si>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</si>
  <si>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</si>
  <si>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</si>
  <si>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</si>
  <si>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</si>
  <si>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</si>
  <si>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</si>
  <si>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</si>
  <si>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</si>
  <si>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</si>
  <si>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</si>
  <si>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</si>
  <si>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</si>
  <si>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</si>
  <si>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</si>
  <si>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</si>
  <si>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</si>
  <si>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</si>
  <si>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</si>
  <si>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</si>
  <si>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</si>
  <si>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</si>
  <si>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</si>
  <si>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</si>
  <si>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</si>
  <si>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</si>
  <si>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</si>
  <si>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</si>
  <si>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</si>
  <si>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</si>
  <si>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</si>
  <si>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</si>
  <si>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</si>
  <si>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</si>
  <si>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</si>
  <si>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</si>
  <si>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</si>
  <si>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</si>
  <si>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</si>
  <si>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</si>
  <si>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</si>
  <si>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</si>
  <si>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</si>
  <si>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</si>
  <si>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</si>
  <si>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</si>
  <si>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</si>
  <si>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</si>
  <si>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</si>
  <si>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</si>
  <si>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</si>
  <si>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</si>
  <si>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</si>
  <si>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</si>
  <si>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</si>
  <si>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</si>
  <si>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</si>
  <si>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</si>
  <si>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</si>
  <si>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</si>
  <si>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</si>
  <si>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</si>
  <si>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</si>
  <si>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</si>
  <si>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</si>
  <si>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</si>
  <si>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</si>
  <si>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</si>
  <si>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</si>
  <si>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</si>
  <si>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</si>
  <si>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</si>
  <si>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</si>
  <si>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</si>
  <si>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</si>
  <si>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</si>
  <si>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</si>
  <si>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</si>
  <si>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</si>
  <si>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</si>
  <si>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</si>
  <si>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</si>
  <si>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</si>
  <si>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</si>
  <si>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</si>
  <si>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</si>
  <si>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</si>
  <si>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</si>
  <si>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</si>
  <si>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</si>
  <si>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</si>
  <si>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</si>
  <si>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</si>
  <si>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</si>
  <si>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</si>
  <si>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</si>
  <si>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</si>
  <si>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</si>
  <si>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</si>
  <si>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</si>
  <si>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</si>
  <si>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</si>
  <si>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</si>
  <si>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</si>
  <si>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</si>
  <si>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</si>
  <si>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</si>
  <si>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</si>
  <si>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</si>
  <si>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</si>
  <si>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</si>
  <si>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</si>
  <si>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</si>
  <si>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</si>
  <si>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</si>
  <si>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</si>
  <si>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</si>
  <si>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</si>
  <si>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</si>
  <si>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</si>
  <si>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</si>
  <si>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</si>
  <si>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</si>
  <si>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</si>
  <si>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</si>
  <si>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</si>
  <si>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</si>
  <si>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</si>
  <si>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</si>
  <si>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</si>
  <si>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</si>
  <si>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</si>
  <si>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</si>
  <si>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</si>
  <si>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</si>
  <si>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</si>
  <si>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</si>
  <si>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</si>
  <si>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</si>
  <si>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</si>
  <si>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</si>
  <si>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</si>
  <si>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</si>
  <si>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</si>
  <si>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</si>
  <si>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</si>
  <si>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</si>
  <si>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</si>
  <si>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</si>
  <si>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</si>
  <si>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</si>
  <si>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</si>
  <si>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</si>
  <si>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</si>
  <si>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</si>
  <si>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</si>
  <si>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</si>
  <si>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</si>
  <si>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</si>
  <si>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</si>
  <si>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</si>
  <si>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</si>
  <si>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</si>
  <si>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</si>
  <si>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</si>
  <si>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</si>
  <si>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</si>
  <si>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</si>
  <si>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</si>
  <si>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</si>
  <si>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</si>
  <si>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</si>
  <si>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</si>
  <si>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</si>
  <si>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</si>
  <si>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</si>
  <si>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</si>
  <si>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</si>
  <si>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</si>
  <si>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</si>
  <si>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</si>
  <si>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</si>
  <si>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</si>
  <si>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</si>
  <si>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</si>
  <si>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</si>
  <si>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</si>
  <si>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</si>
  <si>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</si>
  <si>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</si>
  <si>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</si>
  <si>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</si>
  <si>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</si>
  <si>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</si>
  <si>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</si>
  <si>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</si>
  <si>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</si>
  <si>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</si>
  <si>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</si>
  <si>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</si>
  <si>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</si>
  <si>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</si>
  <si>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</si>
  <si>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</si>
  <si>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</si>
  <si>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</si>
  <si>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</si>
  <si>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</si>
  <si>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</si>
  <si>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</si>
  <si>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</si>
  <si>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</si>
  <si>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</si>
  <si>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</si>
  <si>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</si>
  <si>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</si>
  <si>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</si>
  <si>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</si>
  <si>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</si>
  <si>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</si>
  <si>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</si>
  <si>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</si>
  <si>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</si>
  <si>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</si>
  <si>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</si>
  <si>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</si>
  <si>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</si>
  <si>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</si>
  <si>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</si>
  <si>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</si>
  <si>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</si>
  <si>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</si>
  <si>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</si>
  <si>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</si>
  <si>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</si>
  <si>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</si>
  <si>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</si>
  <si>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</si>
  <si>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</si>
  <si>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</si>
  <si>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</si>
  <si>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</si>
  <si>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</si>
  <si>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</si>
  <si>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</si>
  <si>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</si>
  <si>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</si>
  <si>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</si>
  <si>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</si>
  <si>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</si>
  <si>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</si>
  <si>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</si>
  <si>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</si>
  <si>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</si>
  <si>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</si>
  <si>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</si>
  <si>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</si>
  <si>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</si>
  <si>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</si>
  <si>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</si>
  <si>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</si>
  <si>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</si>
  <si>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</si>
  <si>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</si>
  <si>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</si>
  <si>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</si>
  <si>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</si>
  <si>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</si>
  <si>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</si>
  <si>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</si>
  <si>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</si>
  <si>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</si>
  <si>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</si>
  <si>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</si>
  <si>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</si>
  <si>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</si>
  <si>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</si>
  <si>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</si>
  <si>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</si>
  <si>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</si>
  <si>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</si>
  <si>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</si>
  <si>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</si>
  <si>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</si>
  <si>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</si>
  <si>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</si>
  <si>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</si>
  <si>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</si>
  <si>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</si>
  <si>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</si>
  <si>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</si>
  <si>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</si>
  <si>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</si>
  <si>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</si>
  <si>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</si>
  <si>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</si>
  <si>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</si>
  <si>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</si>
  <si>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</si>
  <si>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</si>
  <si>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</si>
  <si>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</si>
  <si>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</si>
  <si>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</si>
  <si>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</si>
  <si>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</si>
  <si>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</si>
  <si>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</si>
  <si>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</si>
  <si>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</si>
  <si>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</si>
  <si>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</si>
  <si>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</si>
  <si>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</si>
  <si>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</si>
  <si>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</si>
  <si>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</si>
  <si>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</si>
  <si>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</si>
  <si>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</si>
  <si>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</si>
  <si>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</si>
  <si>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</si>
  <si>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</si>
  <si>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</si>
  <si>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</si>
  <si>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</si>
  <si>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</si>
  <si>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</si>
  <si>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</si>
  <si>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</si>
  <si>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</si>
  <si>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</si>
  <si>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</si>
  <si>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</si>
  <si>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</si>
  <si>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</si>
  <si>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</si>
  <si>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</si>
  <si>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</si>
  <si>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</si>
  <si>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</si>
  <si>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</si>
  <si>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</si>
  <si>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</si>
  <si>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</si>
  <si>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</si>
  <si>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</si>
  <si>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</si>
  <si>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</si>
  <si>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</si>
  <si>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</si>
  <si>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</si>
  <si>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</si>
  <si>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</si>
  <si>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</si>
  <si>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</si>
  <si>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</si>
  <si>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</si>
  <si>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</si>
  <si>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</si>
  <si>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</si>
  <si>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</si>
  <si>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</si>
  <si>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</si>
  <si>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</si>
  <si>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</si>
  <si>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</si>
  <si>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</si>
  <si>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</si>
  <si>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</si>
  <si>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</si>
  <si>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</si>
  <si>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</si>
  <si>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</si>
  <si>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</si>
  <si>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</si>
  <si>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</si>
  <si>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</si>
  <si>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</si>
  <si>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</si>
  <si>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</si>
  <si>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</si>
  <si>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</si>
  <si>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</si>
  <si>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</si>
  <si>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</si>
  <si>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</si>
  <si>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</si>
  <si>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</si>
  <si>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</si>
  <si>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</si>
  <si>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</si>
  <si>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</si>
  <si>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</si>
  <si>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</si>
  <si>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</si>
  <si>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</si>
  <si>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</si>
  <si>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</si>
  <si>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</si>
  <si>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</si>
  <si>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</si>
  <si>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</si>
  <si>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</si>
  <si>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</si>
  <si>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</si>
  <si>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</si>
  <si>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</si>
  <si>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</si>
  <si>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</si>
  <si>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</si>
  <si>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</si>
  <si>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</si>
  <si>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</si>
  <si>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</si>
  <si>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</si>
  <si>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</si>
  <si>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</si>
  <si>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</si>
  <si>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</si>
  <si>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</si>
  <si>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</si>
  <si>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</si>
  <si>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</si>
  <si>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</si>
  <si>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</si>
  <si>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</si>
  <si>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</si>
  <si>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</si>
  <si>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</si>
  <si>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</si>
  <si>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</si>
  <si>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</si>
  <si>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</si>
  <si>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</si>
  <si>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</si>
  <si>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</si>
  <si>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</si>
  <si>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</si>
  <si>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</si>
  <si>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</si>
  <si>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</si>
  <si>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</si>
  <si>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</si>
  <si>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</si>
  <si>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</si>
  <si>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</si>
  <si>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</si>
  <si>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</si>
  <si>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</si>
  <si>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</si>
  <si>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</si>
  <si>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</si>
  <si>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</si>
  <si>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</si>
  <si>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</si>
  <si>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</si>
  <si>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</si>
  <si>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</si>
  <si>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</si>
  <si>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</si>
  <si>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</si>
  <si>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</si>
  <si>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</si>
  <si>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</si>
  <si>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</si>
  <si>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</si>
  <si>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</si>
  <si>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</si>
  <si>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</si>
  <si>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</si>
  <si>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</si>
  <si>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</si>
  <si>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</si>
  <si>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</si>
  <si>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</si>
  <si>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</si>
  <si>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</si>
  <si>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</si>
  <si>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</si>
  <si>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</si>
  <si>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</si>
  <si>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</si>
  <si>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</si>
  <si>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</si>
  <si>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</si>
  <si>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</si>
  <si>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</si>
  <si>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</si>
  <si>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</si>
  <si>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</si>
  <si>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</si>
  <si>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</si>
  <si>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</si>
  <si>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</si>
  <si>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</si>
  <si>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</si>
  <si>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</si>
  <si>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</si>
  <si>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</si>
  <si>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</si>
  <si>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</si>
  <si>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</si>
  <si>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</si>
  <si>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</si>
  <si>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</si>
  <si>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</si>
  <si>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</si>
  <si>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</si>
  <si>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</si>
  <si>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</si>
  <si>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</si>
  <si>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</si>
  <si>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</si>
  <si>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</si>
  <si>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</si>
  <si>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</si>
  <si>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</si>
  <si>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</si>
  <si>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</si>
  <si>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</si>
  <si>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</si>
  <si>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</si>
  <si>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</si>
  <si>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</si>
  <si>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</si>
  <si>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</si>
  <si>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</si>
  <si>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</si>
  <si>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</si>
  <si>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</si>
  <si>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</si>
  <si>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</si>
  <si>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</si>
  <si>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</si>
  <si>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</si>
  <si>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</si>
  <si>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</si>
  <si>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</si>
  <si>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</si>
  <si>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</si>
  <si>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</si>
  <si>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</si>
  <si>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</si>
  <si>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</si>
  <si>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</si>
  <si>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</si>
  <si>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</si>
  <si>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</si>
  <si>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</si>
  <si>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</si>
  <si>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</si>
  <si>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</si>
  <si>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</si>
  <si>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</si>
  <si>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</si>
  <si>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</si>
  <si>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</si>
  <si>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</si>
  <si>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</si>
  <si>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</si>
  <si>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</si>
  <si>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</si>
  <si>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</si>
  <si>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</si>
  <si>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</si>
  <si>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</si>
  <si>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</si>
  <si>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</si>
  <si>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</si>
  <si>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</si>
  <si>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</si>
  <si>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</si>
  <si>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</si>
  <si>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</si>
  <si>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</si>
  <si>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</si>
  <si>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</si>
  <si>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</si>
  <si>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</si>
  <si>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</si>
  <si>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</si>
  <si>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</si>
  <si>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</si>
  <si>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</si>
  <si>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</si>
  <si>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</si>
  <si>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</si>
  <si>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</si>
  <si>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</si>
  <si>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</si>
  <si>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</si>
  <si>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</si>
  <si>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</si>
  <si>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</si>
  <si>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</si>
  <si>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</si>
  <si>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</si>
  <si>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</si>
  <si>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</si>
  <si>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</si>
  <si>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</si>
  <si>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</si>
  <si>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</si>
  <si>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</si>
  <si>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</si>
  <si>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</si>
  <si>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</si>
  <si>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</si>
  <si>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</si>
  <si>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</si>
  <si>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</si>
  <si>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</si>
  <si>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</si>
  <si>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</si>
  <si>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</si>
  <si>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</si>
  <si>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</si>
  <si>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</si>
  <si>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</si>
  <si>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</si>
  <si>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</si>
  <si>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</si>
  <si>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</si>
  <si>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</si>
  <si>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</si>
  <si>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</si>
  <si>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</si>
  <si>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</si>
  <si>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</si>
  <si>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</si>
  <si>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</si>
  <si>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</si>
  <si>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</si>
  <si>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</si>
  <si>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</si>
  <si>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</si>
  <si>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</si>
  <si>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</si>
  <si>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</si>
  <si>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</si>
  <si>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</si>
  <si>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</si>
  <si>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</si>
  <si>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</si>
  <si>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</si>
  <si>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</si>
  <si>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</si>
  <si>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</si>
  <si>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</si>
  <si>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</si>
  <si>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</si>
  <si>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</si>
  <si>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</si>
  <si>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</si>
  <si>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</si>
  <si>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</si>
  <si>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</si>
  <si>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</si>
  <si>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</si>
  <si>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</si>
  <si>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</si>
  <si>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</si>
  <si>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</si>
  <si>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</si>
  <si>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</si>
  <si>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</si>
  <si>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</si>
  <si>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</si>
  <si>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</si>
  <si>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</si>
  <si>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</si>
  <si>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</si>
  <si>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</si>
  <si>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</si>
  <si>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</si>
  <si>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</si>
  <si>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</si>
  <si>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</si>
  <si>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</si>
  <si>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</si>
  <si>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</si>
  <si>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</si>
  <si>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</si>
  <si>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</si>
  <si>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</si>
  <si>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</si>
  <si>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</si>
  <si>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</si>
  <si>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</si>
  <si>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</si>
  <si>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</si>
  <si>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</si>
  <si>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</si>
  <si>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</si>
  <si>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</si>
  <si>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</si>
  <si>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</si>
  <si>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</si>
  <si>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</si>
  <si>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</si>
  <si>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</si>
  <si>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</si>
  <si>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</si>
  <si>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</si>
  <si>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</si>
  <si>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</si>
  <si>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</si>
  <si>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</si>
  <si>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</si>
  <si>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</si>
  <si>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</si>
  <si>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</si>
  <si>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</si>
  <si>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</si>
  <si>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</si>
  <si>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</si>
  <si>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</si>
  <si>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</si>
  <si>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</si>
  <si>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</si>
  <si>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</si>
  <si>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</si>
  <si>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</si>
  <si>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</si>
  <si>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</si>
  <si>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</si>
  <si>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</si>
  <si>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</si>
  <si>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</si>
  <si>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</si>
  <si>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</si>
  <si>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</si>
  <si>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</si>
  <si>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</si>
  <si>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</si>
  <si>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</si>
  <si>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</si>
  <si>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</si>
  <si>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</si>
  <si>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</si>
  <si>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</si>
  <si>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</si>
  <si>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</si>
  <si>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</si>
  <si>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</si>
  <si>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</si>
  <si>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</si>
  <si>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</si>
  <si>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</si>
  <si>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</si>
  <si>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</si>
  <si>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</si>
  <si>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</si>
  <si>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</si>
  <si>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</si>
  <si>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</si>
  <si>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</si>
  <si>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</si>
  <si>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</si>
  <si>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</si>
  <si>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</si>
  <si>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</si>
  <si>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</si>
  <si>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</si>
  <si>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</si>
  <si>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</si>
  <si>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</si>
  <si>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</si>
  <si>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</si>
  <si>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</si>
  <si>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</si>
  <si>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</si>
  <si>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</si>
  <si>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</si>
  <si>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</si>
  <si>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</si>
  <si>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</si>
  <si>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</si>
  <si>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</si>
  <si>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</si>
  <si>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</si>
  <si>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</si>
  <si>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</si>
  <si>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</si>
  <si>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</si>
  <si>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</si>
  <si>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</si>
  <si>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</si>
  <si>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</si>
  <si>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</si>
  <si>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</si>
  <si>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</si>
  <si>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</si>
  <si>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</si>
  <si>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</si>
  <si>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</si>
  <si>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</si>
  <si>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</si>
  <si>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</si>
  <si>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</si>
  <si>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</si>
  <si>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</si>
  <si>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</si>
  <si>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</si>
  <si>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</si>
  <si>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</si>
  <si>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</si>
  <si>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</si>
  <si>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</si>
  <si>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</si>
  <si>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</si>
  <si>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</si>
  <si>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</si>
  <si>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</si>
  <si>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</si>
  <si>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</si>
  <si>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</si>
  <si>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</si>
  <si>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</si>
  <si>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</si>
  <si>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</si>
  <si>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</si>
  <si>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</si>
  <si>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</si>
  <si>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</si>
  <si>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</si>
  <si>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</si>
  <si>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</si>
  <si>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</si>
  <si>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</si>
  <si>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</si>
  <si>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</si>
  <si>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</si>
  <si>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</si>
  <si>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</si>
  <si>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</si>
  <si>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</si>
  <si>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</si>
  <si>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</si>
  <si>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</si>
  <si>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</si>
  <si>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</si>
  <si>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</si>
  <si>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</si>
  <si>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</si>
  <si>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</si>
  <si>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</si>
  <si>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</si>
  <si>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</si>
  <si>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</si>
  <si>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</si>
  <si>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</si>
  <si>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</si>
  <si>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</si>
  <si>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</si>
  <si>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</si>
  <si>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</si>
  <si>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</si>
  <si>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</si>
  <si>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</si>
  <si>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</si>
  <si>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</si>
  <si>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</si>
  <si>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</si>
  <si>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</si>
  <si>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</si>
  <si>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</si>
  <si>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</si>
  <si>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</si>
  <si>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</si>
  <si>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</si>
  <si>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</si>
  <si>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</si>
  <si>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</si>
  <si>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</si>
  <si>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</si>
  <si>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</si>
  <si>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</si>
  <si>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</si>
  <si>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</si>
  <si>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</si>
  <si>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</si>
  <si>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</si>
  <si>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</si>
  <si>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</si>
  <si>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</si>
  <si>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</si>
  <si>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</si>
  <si>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</si>
  <si>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</si>
  <si>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</si>
  <si>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</si>
  <si>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</si>
  <si>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</si>
  <si>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</si>
  <si>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</si>
  <si>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</si>
  <si>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</si>
  <si>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</si>
  <si>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</si>
  <si>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</si>
  <si>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</si>
  <si>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</si>
  <si>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</si>
  <si>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</si>
  <si>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</si>
  <si>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</si>
  <si>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</si>
  <si>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</si>
  <si>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</si>
  <si>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</si>
  <si>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</si>
  <si>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</si>
  <si>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</si>
  <si>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</si>
  <si>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</si>
  <si>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</si>
  <si>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</si>
  <si>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</si>
  <si>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</si>
  <si>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</si>
  <si>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</si>
  <si>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</si>
  <si>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</si>
  <si>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</si>
  <si>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</si>
  <si>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</si>
  <si>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</si>
  <si>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</si>
  <si>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</si>
  <si>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</si>
  <si>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</si>
  <si>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</si>
  <si>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</si>
  <si>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</si>
  <si>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</si>
  <si>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</si>
  <si>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</si>
  <si>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</si>
  <si>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</si>
  <si>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</si>
  <si>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</si>
  <si>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</si>
  <si>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</si>
  <si>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</si>
  <si>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</si>
  <si>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</si>
  <si>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</si>
  <si>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</si>
  <si>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</si>
  <si>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</si>
  <si>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</si>
  <si>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</si>
  <si>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</si>
  <si>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</si>
  <si>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</si>
  <si>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</si>
  <si>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</si>
  <si>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</si>
  <si>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</si>
  <si>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</si>
  <si>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</si>
  <si>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</si>
  <si>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</si>
  <si>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</si>
  <si>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</si>
  <si>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</si>
  <si>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</si>
  <si>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</si>
  <si>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</si>
  <si>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</si>
  <si>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</si>
  <si>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</si>
  <si>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</si>
  <si>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</si>
  <si>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</si>
  <si>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</si>
  <si>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</si>
  <si>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</si>
  <si>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</si>
  <si>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</si>
  <si>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</si>
  <si>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</si>
  <si>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</si>
  <si>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</si>
  <si>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</si>
  <si>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</si>
  <si>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</si>
  <si>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</si>
  <si>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</si>
  <si>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</si>
  <si>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</si>
  <si>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</si>
  <si>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</si>
  <si>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</si>
  <si>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</si>
  <si>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</si>
  <si>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</si>
  <si>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</si>
  <si>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</si>
  <si>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</si>
  <si>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</si>
  <si>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</si>
  <si>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</si>
  <si>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</si>
  <si>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</si>
  <si>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</si>
  <si>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</si>
  <si>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</si>
  <si>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</si>
  <si>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</si>
  <si>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</si>
  <si>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</si>
  <si>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</si>
  <si>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</si>
  <si>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</si>
  <si>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</si>
  <si>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</si>
  <si>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</si>
  <si>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</si>
  <si>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</si>
  <si>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</si>
  <si>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</si>
  <si>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</si>
  <si>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</si>
  <si>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</si>
  <si>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</si>
  <si>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</si>
  <si>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</si>
  <si>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</si>
  <si>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</si>
  <si>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</si>
  <si>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</si>
  <si>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</si>
  <si>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</si>
  <si>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</si>
  <si>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</si>
  <si>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</si>
  <si>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</si>
  <si>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</si>
  <si>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</si>
  <si>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</si>
  <si>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</si>
  <si>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</si>
  <si>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</si>
  <si>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</si>
  <si>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</si>
  <si>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</si>
  <si>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</si>
  <si>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</si>
  <si>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</si>
  <si>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</si>
  <si>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</si>
  <si>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</si>
  <si>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</si>
  <si>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</si>
  <si>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</si>
  <si>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</si>
  <si>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</si>
  <si>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</si>
  <si>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</si>
  <si>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</si>
  <si>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</si>
  <si>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</si>
  <si>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</si>
  <si>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</si>
  <si>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</si>
  <si>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</si>
  <si>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</si>
  <si>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</si>
  <si>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</si>
  <si>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</si>
  <si>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</si>
  <si>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</si>
  <si>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</si>
  <si>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</si>
  <si>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</si>
  <si>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</si>
  <si>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</si>
  <si>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</si>
  <si>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</si>
  <si>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</si>
  <si>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</si>
  <si>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</si>
  <si>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</si>
  <si>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</si>
  <si>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</si>
  <si>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</si>
  <si>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</si>
  <si>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</si>
  <si>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</si>
  <si>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</si>
  <si>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</si>
  <si>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</si>
  <si>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</si>
  <si>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</si>
  <si>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</si>
  <si>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</si>
  <si>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</si>
  <si>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</si>
  <si>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</si>
  <si>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</si>
  <si>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</si>
  <si>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</si>
  <si>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</si>
  <si>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</si>
  <si>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</si>
  <si>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</si>
  <si>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</si>
  <si>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</si>
  <si>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</si>
  <si>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</si>
  <si>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</si>
  <si>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</si>
  <si>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</si>
  <si>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</si>
  <si>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</si>
  <si>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</si>
  <si>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</si>
  <si>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</si>
  <si>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</si>
  <si>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</si>
  <si>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</si>
  <si>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</si>
  <si>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</si>
  <si>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</si>
  <si>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</si>
  <si>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</si>
  <si>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</si>
  <si>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</si>
  <si>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</si>
  <si>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</si>
  <si>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</si>
  <si>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</si>
  <si>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</si>
  <si>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</si>
  <si>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</si>
  <si>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</si>
  <si>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</si>
  <si>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</si>
  <si>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</si>
  <si>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</si>
  <si>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</si>
  <si>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</si>
  <si>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</si>
  <si>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</si>
  <si>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</si>
  <si>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</si>
  <si>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</si>
  <si>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</si>
  <si>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</si>
  <si>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</si>
  <si>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</si>
  <si>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</si>
  <si>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</si>
  <si>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</si>
  <si>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</si>
  <si>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</si>
  <si>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</si>
  <si>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</si>
  <si>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</si>
  <si>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</si>
  <si>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</si>
  <si>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</si>
  <si>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</si>
  <si>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</si>
  <si>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</si>
  <si>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</si>
  <si>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</si>
  <si>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</si>
  <si>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</si>
  <si>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</si>
  <si>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</si>
  <si>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</si>
  <si>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</si>
  <si>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</si>
  <si>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</si>
  <si>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</si>
  <si>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</si>
  <si>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</si>
  <si>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</si>
  <si>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</si>
  <si>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</si>
  <si>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</si>
  <si>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</si>
  <si>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</si>
  <si>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</si>
  <si>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</si>
  <si>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</si>
  <si>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</si>
  <si>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</si>
  <si>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</si>
  <si>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</si>
  <si>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</si>
  <si>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</si>
  <si>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</si>
  <si>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</si>
  <si>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</si>
  <si>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</si>
  <si>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</si>
  <si>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</si>
  <si>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</si>
  <si>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</si>
  <si>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</si>
  <si>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</si>
  <si>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</si>
  <si>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</si>
  <si>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</si>
  <si>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</si>
  <si>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</si>
  <si>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</si>
  <si>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</si>
  <si>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</si>
  <si>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</si>
  <si>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</si>
  <si>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</si>
  <si>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</si>
  <si>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</si>
  <si>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</si>
  <si>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</si>
  <si>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</si>
  <si>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</si>
  <si>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</si>
  <si>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</si>
  <si>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</si>
  <si>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</si>
  <si>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</si>
  <si>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</si>
  <si>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</si>
  <si>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</si>
  <si>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</si>
  <si>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</si>
  <si>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</si>
  <si>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</si>
  <si>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</si>
  <si>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</si>
  <si>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</si>
  <si>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</si>
  <si>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</si>
  <si>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</si>
  <si>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</si>
  <si>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</si>
  <si>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</si>
  <si>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</si>
  <si>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</si>
  <si>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</si>
  <si>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</si>
  <si>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</si>
  <si>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</si>
  <si>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</si>
  <si>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</si>
  <si>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</si>
  <si>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</si>
  <si>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</si>
  <si>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</si>
  <si>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</si>
  <si>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</si>
  <si>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</si>
  <si>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</si>
  <si>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</si>
  <si>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</si>
  <si>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</si>
  <si>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</si>
  <si>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</si>
  <si>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</si>
  <si>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</si>
  <si>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</si>
  <si>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</si>
  <si>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</si>
  <si>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</si>
  <si>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</si>
  <si>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</si>
  <si>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</si>
  <si>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</si>
  <si>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</si>
  <si>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</si>
  <si>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</si>
  <si>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</si>
  <si>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</si>
  <si>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</si>
  <si>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</si>
  <si>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</si>
  <si>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</si>
  <si>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</si>
  <si>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</si>
  <si>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</si>
  <si>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</si>
  <si>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</si>
  <si>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</si>
  <si>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</si>
  <si>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</si>
  <si>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</si>
  <si>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</si>
  <si>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</si>
  <si>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</si>
  <si>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</si>
  <si>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</si>
  <si>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</si>
  <si>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</si>
  <si>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</si>
  <si>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</si>
  <si>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</si>
  <si>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</si>
  <si>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</si>
  <si>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</si>
  <si>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</si>
  <si>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</si>
  <si>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</si>
  <si>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</si>
  <si>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</si>
  <si>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</si>
  <si>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</si>
  <si>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</si>
  <si>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</si>
  <si>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</si>
  <si>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</si>
  <si>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</si>
  <si>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</si>
  <si>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</si>
  <si>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</si>
  <si>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</si>
  <si>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</si>
  <si>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</si>
  <si>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</si>
  <si>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</si>
  <si>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</si>
  <si>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</si>
  <si>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</si>
  <si>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</si>
  <si>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</si>
  <si>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</si>
  <si>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</si>
  <si>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</si>
  <si>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</si>
  <si>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</si>
  <si>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</si>
  <si>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</si>
  <si>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</si>
  <si>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</si>
  <si>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</si>
  <si>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</si>
  <si>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</si>
  <si>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</si>
  <si>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</si>
  <si>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</si>
  <si>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</si>
  <si>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</si>
  <si>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</si>
  <si>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</si>
  <si>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</si>
  <si>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</si>
  <si>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</si>
  <si>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</si>
  <si>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</si>
  <si>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</si>
  <si>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</si>
  <si>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</si>
  <si>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</si>
  <si>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</si>
  <si>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</si>
  <si>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</si>
  <si>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</si>
  <si>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</si>
  <si>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</si>
  <si>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</si>
  <si>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</si>
  <si>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</si>
  <si>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</si>
  <si>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</si>
  <si>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</si>
  <si>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</si>
  <si>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</si>
  <si>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</si>
  <si>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</si>
  <si>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</si>
  <si>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</si>
  <si>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</si>
  <si>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</si>
  <si>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</si>
  <si>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</si>
  <si>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</si>
  <si>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</si>
  <si>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</si>
  <si>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</si>
  <si>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</si>
  <si>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</si>
  <si>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</si>
  <si>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</si>
  <si>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</si>
  <si>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</si>
  <si>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</si>
  <si>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</si>
  <si>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</si>
  <si>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</si>
  <si>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</si>
  <si>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</si>
  <si>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</si>
  <si>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</si>
  <si>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</si>
  <si>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</si>
  <si>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</si>
  <si>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</si>
  <si>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</si>
  <si>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</si>
  <si>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</si>
  <si>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</si>
  <si>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</si>
  <si>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</si>
  <si>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</si>
  <si>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</si>
  <si>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</si>
  <si>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</si>
  <si>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</si>
  <si>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</si>
  <si>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</si>
  <si>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</si>
  <si>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</si>
  <si>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</si>
  <si>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</si>
  <si>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</si>
  <si>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</si>
  <si>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</si>
  <si>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</si>
  <si>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</si>
  <si>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</si>
  <si>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</si>
  <si>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</si>
  <si>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</si>
  <si>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</si>
  <si>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</si>
  <si>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</si>
  <si>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</si>
  <si>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</si>
  <si>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</si>
  <si>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</si>
  <si>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</si>
  <si>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</si>
  <si>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</si>
  <si>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</si>
  <si>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</si>
  <si>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</si>
  <si>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</si>
  <si>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</si>
  <si>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</si>
  <si>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</si>
  <si>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</si>
  <si>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</si>
  <si>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</si>
  <si>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</si>
  <si>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</si>
  <si>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</si>
  <si>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</si>
  <si>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</si>
  <si>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</si>
  <si>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</si>
  <si>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</si>
  <si>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</si>
  <si>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</si>
  <si>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</si>
  <si>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</si>
  <si>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</si>
  <si>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</si>
  <si>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</si>
  <si>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</si>
  <si>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</si>
  <si>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</si>
  <si>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</si>
  <si>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</si>
  <si>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</si>
  <si>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</si>
  <si>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</si>
  <si>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</si>
  <si>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</si>
  <si>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</si>
  <si>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</si>
  <si>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</si>
  <si>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</si>
  <si>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</si>
  <si>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</si>
  <si>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</si>
  <si>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</si>
  <si>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</si>
  <si>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</si>
  <si>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</si>
  <si>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</si>
  <si>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</si>
  <si>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</si>
  <si>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</si>
  <si>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</si>
  <si>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</si>
  <si>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</si>
  <si>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</si>
  <si>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</si>
  <si>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</si>
  <si>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</si>
  <si>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</si>
  <si>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</si>
  <si>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</si>
  <si>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</si>
  <si>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</si>
  <si>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</si>
  <si>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</si>
  <si>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</si>
  <si>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</si>
  <si>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</si>
  <si>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</si>
  <si>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</si>
  <si>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</si>
  <si>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</si>
  <si>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</si>
  <si>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</si>
  <si>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</si>
  <si>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</si>
  <si>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</si>
  <si>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</si>
  <si>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</si>
  <si>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</si>
  <si>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</si>
  <si>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</si>
  <si>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</si>
  <si>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</si>
  <si>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</si>
  <si>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</si>
  <si>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</si>
  <si>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</si>
  <si>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</si>
  <si>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</si>
  <si>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</si>
  <si>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</si>
  <si>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</si>
  <si>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</si>
  <si>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</si>
  <si>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</si>
  <si>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</si>
  <si>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</si>
  <si>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</si>
  <si>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</si>
  <si>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</si>
  <si>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</si>
  <si>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</si>
  <si>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</si>
  <si>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</si>
  <si>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</si>
  <si>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</si>
  <si>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</si>
  <si>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</si>
  <si>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</si>
  <si>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</si>
  <si>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</si>
  <si>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</si>
  <si>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</si>
  <si>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</si>
  <si>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</si>
  <si>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</si>
  <si>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</si>
  <si>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</si>
  <si>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</si>
  <si>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</si>
  <si>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</si>
  <si>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</si>
  <si>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</si>
  <si>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</si>
  <si>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</si>
  <si>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</si>
  <si>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</si>
  <si>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</si>
  <si>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</si>
  <si>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</si>
  <si>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</si>
  <si>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</si>
  <si>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</si>
  <si>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</si>
  <si>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</si>
  <si>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</si>
  <si>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</si>
  <si>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</si>
  <si>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</si>
  <si>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</si>
  <si>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</si>
  <si>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</si>
  <si>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</si>
  <si>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</si>
  <si>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</si>
  <si>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</si>
  <si>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</si>
  <si>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</si>
  <si>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</si>
  <si>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</si>
  <si>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</si>
  <si>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</si>
  <si>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</si>
  <si>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</si>
  <si>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</si>
  <si>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</si>
  <si>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</si>
  <si>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</si>
  <si>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</si>
  <si>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</si>
  <si>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</si>
  <si>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</si>
  <si>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</si>
  <si>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</si>
  <si>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</si>
  <si>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</si>
  <si>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</si>
  <si>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</si>
  <si>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</si>
  <si>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</si>
  <si>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</si>
  <si>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</si>
  <si>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</si>
  <si>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</si>
  <si>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</si>
  <si>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</si>
  <si>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</si>
  <si>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</si>
  <si>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</si>
  <si>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</si>
  <si>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</si>
  <si>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</si>
  <si>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</si>
  <si>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</si>
  <si>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</si>
  <si>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</si>
  <si>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</si>
  <si>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</si>
  <si>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</si>
  <si>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</si>
  <si>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</si>
  <si>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</si>
  <si>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</si>
  <si>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</si>
  <si>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</si>
  <si>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</si>
  <si>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</si>
  <si>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</si>
  <si>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</si>
  <si>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</si>
  <si>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</si>
  <si>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</si>
  <si>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</si>
  <si>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</si>
  <si>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</si>
  <si>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</si>
  <si>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</si>
  <si>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</si>
  <si>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</si>
  <si>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</si>
  <si>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</si>
  <si>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</si>
  <si>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</si>
  <si>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</si>
  <si>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</si>
  <si>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</si>
  <si>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</si>
  <si>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</si>
  <si>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</si>
  <si>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</si>
  <si>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</si>
  <si>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</si>
  <si>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</si>
  <si>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</si>
  <si>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</si>
  <si>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</si>
  <si>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</si>
  <si>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</si>
  <si>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</si>
  <si>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</si>
  <si>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</si>
  <si>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</si>
  <si>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</si>
  <si>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</si>
  <si>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</si>
  <si>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</si>
  <si>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</si>
  <si>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</si>
  <si>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</si>
  <si>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</si>
  <si>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</si>
  <si>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</si>
  <si>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</si>
  <si>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</si>
  <si>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</si>
  <si>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</si>
  <si>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</si>
  <si>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</si>
  <si>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</si>
  <si>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</si>
  <si>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</si>
  <si>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</si>
  <si>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</si>
  <si>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</si>
  <si>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</si>
  <si>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</si>
  <si>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</si>
  <si>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</si>
  <si>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</si>
  <si>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</si>
  <si>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</si>
  <si>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</si>
  <si>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</si>
  <si>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</si>
  <si>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</si>
  <si>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</si>
  <si>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</si>
  <si>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</si>
  <si>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</si>
  <si>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</si>
  <si>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</si>
  <si>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</si>
  <si>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</si>
  <si>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</si>
  <si>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</si>
  <si>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</si>
  <si>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</si>
  <si>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</si>
  <si>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</si>
  <si>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</si>
  <si>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</si>
  <si>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</si>
  <si>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</si>
  <si>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</si>
  <si>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</si>
  <si>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</si>
  <si>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</si>
  <si>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</si>
  <si>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</si>
  <si>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</si>
  <si>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</si>
  <si>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</si>
  <si>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</si>
  <si>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</si>
  <si>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</si>
  <si>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</si>
  <si>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</si>
  <si>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</si>
  <si>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</si>
  <si>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</si>
  <si>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</si>
  <si>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</si>
  <si>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</si>
  <si>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</si>
  <si>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</si>
  <si>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</si>
  <si>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</si>
  <si>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</si>
  <si>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</si>
  <si>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</si>
  <si>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</si>
  <si>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</si>
  <si>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</si>
  <si>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</si>
  <si>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</si>
  <si>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</si>
  <si>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</si>
  <si>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</si>
  <si>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</si>
  <si>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</si>
  <si>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</si>
  <si>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</si>
  <si>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</si>
  <si>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</si>
  <si>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</si>
  <si>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</si>
  <si>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</si>
  <si>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</si>
  <si>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</si>
  <si>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</si>
  <si>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</si>
  <si>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</si>
  <si>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</si>
  <si>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</si>
  <si>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</si>
  <si>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</si>
  <si>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</si>
  <si>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</si>
  <si>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</si>
  <si>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</si>
  <si>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</si>
  <si>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</si>
  <si>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</si>
  <si>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</si>
  <si>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</si>
  <si>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</si>
  <si>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</si>
  <si>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</si>
  <si>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</si>
  <si>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</si>
  <si>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</si>
  <si>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</si>
  <si>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</si>
  <si>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</si>
  <si>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</si>
  <si>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</si>
  <si>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</si>
  <si>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</si>
  <si>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</si>
  <si>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</si>
  <si>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</si>
  <si>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</si>
  <si>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</si>
  <si>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</si>
  <si>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</si>
  <si>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</si>
  <si>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</si>
  <si>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</si>
  <si>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</si>
  <si>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</si>
  <si>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</si>
  <si>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</si>
  <si>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</si>
  <si>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</si>
  <si>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</si>
  <si>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</si>
  <si>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</si>
  <si>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</si>
  <si>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</si>
  <si>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</si>
  <si>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</si>
  <si>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</si>
  <si>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</si>
  <si>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</si>
  <si>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</si>
  <si>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</si>
  <si>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</si>
  <si>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</si>
  <si>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</si>
  <si>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</si>
  <si>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</si>
  <si>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</si>
  <si>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</si>
  <si>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</si>
  <si>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</si>
  <si>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</si>
  <si>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</si>
  <si>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</si>
  <si>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</si>
  <si>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</si>
  <si>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</si>
  <si>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</si>
  <si>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</si>
  <si>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</si>
  <si>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</si>
  <si>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</si>
  <si>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</si>
  <si>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</si>
  <si>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</si>
  <si>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</si>
  <si>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</si>
  <si>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</si>
  <si>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</si>
  <si>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</si>
  <si>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</si>
  <si>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</si>
  <si>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</si>
  <si>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</si>
  <si>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</si>
  <si>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</si>
  <si>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</si>
  <si>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</si>
  <si>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</si>
  <si>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</si>
  <si>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</si>
  <si>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</si>
  <si>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</si>
  <si>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</si>
  <si>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</si>
  <si>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</si>
  <si>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</si>
  <si>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</si>
  <si>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</si>
  <si>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</si>
  <si>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</si>
  <si>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</si>
  <si>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</si>
  <si>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</si>
  <si>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</si>
  <si>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</si>
  <si>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</si>
  <si>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</si>
  <si>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</si>
  <si>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</si>
  <si>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</si>
  <si>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</si>
  <si>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</si>
  <si>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</si>
  <si>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</si>
  <si>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</si>
  <si>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</si>
  <si>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</si>
  <si>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</si>
  <si>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</si>
  <si>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</si>
  <si>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</si>
  <si>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</si>
  <si>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</si>
  <si>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</si>
  <si>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</si>
  <si>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</si>
  <si>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</si>
  <si>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</si>
  <si>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</si>
  <si>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</si>
  <si>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</si>
  <si>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</si>
  <si>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</si>
  <si>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</si>
  <si>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</si>
  <si>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</si>
  <si>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</si>
  <si>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</si>
  <si>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</si>
  <si>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</si>
  <si>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</si>
  <si>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</si>
  <si>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</si>
  <si>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</si>
  <si>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</si>
  <si>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</si>
  <si>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</si>
  <si>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</si>
  <si>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</si>
  <si>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</si>
  <si>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</si>
  <si>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</si>
  <si>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</si>
  <si>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</si>
  <si>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</si>
  <si>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</si>
  <si>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</si>
  <si>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</si>
  <si>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</si>
  <si>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</si>
  <si>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</si>
  <si>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</si>
  <si>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</si>
  <si>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</si>
  <si>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</si>
  <si>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</si>
  <si>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</si>
  <si>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</si>
  <si>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</si>
  <si>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</si>
  <si>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</si>
  <si>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</si>
  <si>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</si>
  <si>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</si>
  <si>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</si>
  <si>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</si>
  <si>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</si>
  <si>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</si>
  <si>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</si>
  <si>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</si>
  <si>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</si>
  <si>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</si>
  <si>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</si>
  <si>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</si>
  <si>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</si>
  <si>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</si>
  <si>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</si>
  <si>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</si>
  <si>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</si>
  <si>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</si>
  <si>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</si>
  <si>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</si>
  <si>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</si>
  <si>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</si>
  <si>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</si>
  <si>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</si>
  <si>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</si>
  <si>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</si>
  <si>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</si>
  <si>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</si>
  <si>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</si>
  <si>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</si>
  <si>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</si>
  <si>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</si>
  <si>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</si>
  <si>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</si>
  <si>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</si>
  <si>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</si>
  <si>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</si>
  <si>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</si>
  <si>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</si>
  <si>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</si>
  <si>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</si>
  <si>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</si>
  <si>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</si>
  <si>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</si>
  <si>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</si>
  <si>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</si>
  <si>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</si>
  <si>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</si>
  <si>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</si>
  <si>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</si>
  <si>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</si>
  <si>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</si>
  <si>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</si>
  <si>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</si>
  <si>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</si>
  <si>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</si>
  <si>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</si>
  <si>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</si>
  <si>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</si>
  <si>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</si>
  <si>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</si>
  <si>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</si>
  <si>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</si>
  <si>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</si>
  <si>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</si>
  <si>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</si>
  <si>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</si>
  <si>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</si>
  <si>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</si>
  <si>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</si>
  <si>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</si>
  <si>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</si>
  <si>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</si>
  <si>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</si>
  <si>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</si>
  <si>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</si>
  <si>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</si>
  <si>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</si>
  <si>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</si>
  <si>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</si>
  <si>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</si>
  <si>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</si>
  <si>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</si>
  <si>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</si>
  <si>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</si>
  <si>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</si>
  <si>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</si>
  <si>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</si>
  <si>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</si>
  <si>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</si>
  <si>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</si>
  <si>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</si>
  <si>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</si>
  <si>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</si>
  <si>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</si>
  <si>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</si>
  <si>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</si>
  <si>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</si>
  <si>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</si>
  <si>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</si>
  <si>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</si>
  <si>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</si>
  <si>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</si>
  <si>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</si>
  <si>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</si>
  <si>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</si>
  <si>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</si>
  <si>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</si>
  <si>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</si>
  <si>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</si>
  <si>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</si>
  <si>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</si>
  <si>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</si>
  <si>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</si>
  <si>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</si>
  <si>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</si>
  <si>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</si>
  <si>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</si>
  <si>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</si>
  <si>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</si>
  <si>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</si>
  <si>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</si>
  <si>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</si>
  <si>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</si>
  <si>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</si>
  <si>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</si>
  <si>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</si>
  <si>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</si>
  <si>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</si>
  <si>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</si>
  <si>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</si>
  <si>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</si>
  <si>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</si>
  <si>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</si>
  <si>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</si>
  <si>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</si>
  <si>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</si>
  <si>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</si>
  <si>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</si>
  <si>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</si>
  <si>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</si>
  <si>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</si>
  <si>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</si>
  <si>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</si>
  <si>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</si>
  <si>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</si>
  <si>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</si>
  <si>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</si>
  <si>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</si>
  <si>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</si>
  <si>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</si>
  <si>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</si>
  <si>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</si>
  <si>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</si>
  <si>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</si>
  <si>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</si>
  <si>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</si>
  <si>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</si>
  <si>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</si>
  <si>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</si>
  <si>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</si>
  <si>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</si>
  <si>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</si>
  <si>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</si>
  <si>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</si>
  <si>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</si>
  <si>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</si>
  <si>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</si>
  <si>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</si>
  <si>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</si>
  <si>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</si>
  <si>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</si>
  <si>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</si>
  <si>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</si>
  <si>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</si>
  <si>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</si>
  <si>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</si>
  <si>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</si>
  <si>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</si>
  <si>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</si>
  <si>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</si>
  <si>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</si>
  <si>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</si>
  <si>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</si>
  <si>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</si>
  <si>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</si>
  <si>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</si>
  <si>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</si>
  <si>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</si>
  <si>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</si>
  <si>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</si>
  <si>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</si>
  <si>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</si>
  <si>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</si>
  <si>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</si>
  <si>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</si>
  <si>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</si>
  <si>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</si>
  <si>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</si>
  <si>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</si>
  <si>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</si>
  <si>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</si>
  <si>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</si>
  <si>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</si>
  <si>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</si>
  <si>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</si>
  <si>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</si>
  <si>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</si>
  <si>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</si>
  <si>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</si>
  <si>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</si>
  <si>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</si>
  <si>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</si>
  <si>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</si>
  <si>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</si>
  <si>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</si>
  <si>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</si>
  <si>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</si>
  <si>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</si>
  <si>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</si>
  <si>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</si>
  <si>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</si>
  <si>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</si>
  <si>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</si>
  <si>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</si>
  <si>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</si>
  <si>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</si>
  <si>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</si>
  <si>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</si>
  <si>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</si>
  <si>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</si>
  <si>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</si>
  <si>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</si>
  <si>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</si>
  <si>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</si>
  <si>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</si>
  <si>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</si>
  <si>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</si>
  <si>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</si>
  <si>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</si>
  <si>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</si>
  <si>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</si>
  <si>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</si>
  <si>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</si>
  <si>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</si>
  <si>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</si>
  <si>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</si>
  <si>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</si>
  <si>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</si>
  <si>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</si>
  <si>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</si>
  <si>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</si>
  <si>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</si>
  <si>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</si>
  <si>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</si>
  <si>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</si>
  <si>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</si>
  <si>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</si>
  <si>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</si>
  <si>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</si>
  <si>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</si>
  <si>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</si>
  <si>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</si>
  <si>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</si>
  <si>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</si>
  <si>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</si>
  <si>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</si>
  <si>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</si>
  <si>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</si>
  <si>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</si>
  <si>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</si>
  <si>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</si>
  <si>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</si>
  <si>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</si>
  <si>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</si>
  <si>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</si>
  <si>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</si>
  <si>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</si>
  <si>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</si>
  <si>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</si>
  <si>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</si>
  <si>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</si>
  <si>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</si>
  <si>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</si>
  <si>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</si>
  <si>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</si>
  <si>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</si>
  <si>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</si>
  <si>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</si>
  <si>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</si>
  <si>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</si>
  <si>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</si>
  <si>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</si>
  <si>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</si>
  <si>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</si>
  <si>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</si>
  <si>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</si>
  <si>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</si>
  <si>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</si>
  <si>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</si>
  <si>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</si>
  <si>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</si>
  <si>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</si>
  <si>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</si>
  <si>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</si>
  <si>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</si>
  <si>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</si>
  <si>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</si>
  <si>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</si>
  <si>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</si>
  <si>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</si>
  <si>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</si>
  <si>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</si>
  <si>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</si>
  <si>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</si>
  <si>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</si>
  <si>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</si>
  <si>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</si>
  <si>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</si>
  <si>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</si>
  <si>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</si>
  <si>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</si>
  <si>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</si>
  <si>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</si>
  <si>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</si>
  <si>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</si>
  <si>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</si>
  <si>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</si>
  <si>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</si>
  <si>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</si>
  <si>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</si>
  <si>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</si>
  <si>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</si>
  <si>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</si>
  <si>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</si>
  <si>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</si>
  <si>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</si>
  <si>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</si>
  <si>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</si>
  <si>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</si>
  <si>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</si>
  <si>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</si>
  <si>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</si>
  <si>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</si>
  <si>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</si>
  <si>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</si>
  <si>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</si>
  <si>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</si>
  <si>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</si>
  <si>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</si>
  <si>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</si>
  <si>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</si>
  <si>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</si>
  <si>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</si>
  <si>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</si>
  <si>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</si>
  <si>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</si>
  <si>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</si>
  <si>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</si>
  <si>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</si>
  <si>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</si>
  <si>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</si>
  <si>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</si>
  <si>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</si>
  <si>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</si>
  <si>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</si>
  <si>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</si>
  <si>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</si>
  <si>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</si>
  <si>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</si>
  <si>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</si>
  <si>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</si>
  <si>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</si>
  <si>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</si>
  <si>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</si>
  <si>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</si>
  <si>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</si>
  <si>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</si>
  <si>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</si>
  <si>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</si>
  <si>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</si>
  <si>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</si>
  <si>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</si>
  <si>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</si>
  <si>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</si>
  <si>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</si>
  <si>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</si>
  <si>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</si>
  <si>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</si>
  <si>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</si>
  <si>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</si>
  <si>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</si>
  <si>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</si>
  <si>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</si>
  <si>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</si>
  <si>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</si>
  <si>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</si>
  <si>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</si>
  <si>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</si>
  <si>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</si>
  <si>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</si>
  <si>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</si>
  <si>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</si>
  <si>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</si>
  <si>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</si>
  <si>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</si>
  <si>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</si>
  <si>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</si>
  <si>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</si>
  <si>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</si>
  <si>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</si>
  <si>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</si>
  <si>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</si>
  <si>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</si>
  <si>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</si>
  <si>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</si>
  <si>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</si>
  <si>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</si>
  <si>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</si>
  <si>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</si>
  <si>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</si>
  <si>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</si>
  <si>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</si>
  <si>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</si>
  <si>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</si>
  <si>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</si>
  <si>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</si>
  <si>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</si>
  <si>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</si>
  <si>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</si>
  <si>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</si>
  <si>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</si>
  <si>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</si>
  <si>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</si>
  <si>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</si>
  <si>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</si>
  <si>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</si>
  <si>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</si>
  <si>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</si>
  <si>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</si>
  <si>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</si>
  <si>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</si>
  <si>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</si>
  <si>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</si>
  <si>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</si>
  <si>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</si>
  <si>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</si>
  <si>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</si>
  <si>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</si>
  <si>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</si>
  <si>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</si>
  <si>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</si>
  <si>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</si>
  <si>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</si>
  <si>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</si>
  <si>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</si>
  <si>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</si>
  <si>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</si>
  <si>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</si>
  <si>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</si>
  <si>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</si>
  <si>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</si>
  <si>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</si>
  <si>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</si>
  <si>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</si>
  <si>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</si>
  <si>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</si>
  <si>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</si>
  <si>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</si>
  <si>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</si>
  <si>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</si>
  <si>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</si>
  <si>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</si>
  <si>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</si>
  <si>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</si>
  <si>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</si>
  <si>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</si>
  <si>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</si>
  <si>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</si>
  <si>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</si>
  <si>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</si>
  <si>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</si>
  <si>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</si>
  <si>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</si>
  <si>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</si>
  <si>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</si>
  <si>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</si>
  <si>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</si>
  <si>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</si>
  <si>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</si>
  <si>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</si>
  <si>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</si>
  <si>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</si>
  <si>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</si>
  <si>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</si>
  <si>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</si>
  <si>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</si>
  <si>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</si>
  <si>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</si>
  <si>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</si>
  <si>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</si>
  <si>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</si>
  <si>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</si>
  <si>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</si>
  <si>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</si>
  <si>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</si>
  <si>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</si>
  <si>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</si>
  <si>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</si>
  <si>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</si>
  <si>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</si>
  <si>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</si>
  <si>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</si>
  <si>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</si>
  <si>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</si>
  <si>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</si>
  <si>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</si>
  <si>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</si>
  <si>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</si>
  <si>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</si>
  <si>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</si>
  <si>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</si>
  <si>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</si>
  <si>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</si>
  <si>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</si>
  <si>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</si>
  <si>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</si>
  <si>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</si>
  <si>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</si>
  <si>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</si>
  <si>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</si>
  <si>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</si>
  <si>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</si>
  <si>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</si>
  <si>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</si>
  <si>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</si>
  <si>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</si>
  <si>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</si>
  <si>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</si>
  <si>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</si>
  <si>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</si>
  <si>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</si>
  <si>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</si>
  <si>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</si>
  <si>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</si>
  <si>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</si>
  <si>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</si>
  <si>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</si>
  <si>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</si>
  <si>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</si>
  <si>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</si>
  <si>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</si>
  <si>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</si>
  <si>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</si>
  <si>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</si>
  <si>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</si>
  <si>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</si>
  <si>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</si>
  <si>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</si>
  <si>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</si>
  <si>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</si>
  <si>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</si>
  <si>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</si>
  <si>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</si>
  <si>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</si>
  <si>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</si>
  <si>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</si>
  <si>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</si>
  <si>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</si>
  <si>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</si>
  <si>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</si>
  <si>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</si>
  <si>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</si>
  <si>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</si>
  <si>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</si>
  <si>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</si>
  <si>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</si>
  <si>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</si>
  <si>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</si>
  <si>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</si>
  <si>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</si>
  <si>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</si>
  <si>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</si>
  <si>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</si>
  <si>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</si>
  <si>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</si>
  <si>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</si>
  <si>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</si>
  <si>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</si>
  <si>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</si>
  <si>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</si>
  <si>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</si>
  <si>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</si>
  <si>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</si>
  <si>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</si>
  <si>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</si>
  <si>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</si>
  <si>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</si>
  <si>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</si>
  <si>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</si>
  <si>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</si>
  <si>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</si>
  <si>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</si>
  <si>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</si>
  <si>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</si>
  <si>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</si>
  <si>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</si>
  <si>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</si>
  <si>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</si>
  <si>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</si>
  <si>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</si>
  <si>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</si>
  <si>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</si>
  <si>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</si>
  <si>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</si>
  <si>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</si>
  <si>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</si>
  <si>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</si>
  <si>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</si>
  <si>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</si>
  <si>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</si>
  <si>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</si>
  <si>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</si>
  <si>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</si>
  <si>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</si>
  <si>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</si>
  <si>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</si>
  <si>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</si>
  <si>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</si>
  <si>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</si>
  <si>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</si>
  <si>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</si>
  <si>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</si>
  <si>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</si>
  <si>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</si>
  <si>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</si>
  <si>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</si>
  <si>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</si>
  <si>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</si>
  <si>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</si>
  <si>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</si>
  <si>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</si>
  <si>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</si>
  <si>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</si>
  <si>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</si>
  <si>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</si>
  <si>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</si>
  <si>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</si>
  <si>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</si>
  <si>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</si>
  <si>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</si>
  <si>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</si>
  <si>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</si>
  <si>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</si>
  <si>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</si>
  <si>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</si>
  <si>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</si>
  <si>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</si>
  <si>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</si>
  <si>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</si>
  <si>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</si>
  <si>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</si>
  <si>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</si>
  <si>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</si>
  <si>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</si>
  <si>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</si>
  <si>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</si>
  <si>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</si>
  <si>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</si>
  <si>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</si>
  <si>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</si>
  <si>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</si>
  <si>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</si>
  <si>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</si>
  <si>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</si>
  <si>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</si>
  <si>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</si>
  <si>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</si>
  <si>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</si>
  <si>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</si>
  <si>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</si>
  <si>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</si>
  <si>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</si>
  <si>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</si>
  <si>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</si>
  <si>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</si>
  <si>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</si>
  <si>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</si>
  <si>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</si>
  <si>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</si>
  <si>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</si>
  <si>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</si>
  <si>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</si>
  <si>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</si>
  <si>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</si>
  <si>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</si>
  <si>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</si>
  <si>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</si>
  <si>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</si>
  <si>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</si>
  <si>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</si>
  <si>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</si>
  <si>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</si>
  <si>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</si>
  <si>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</si>
  <si>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</si>
  <si>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</si>
  <si>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</si>
  <si>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</si>
  <si>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</si>
  <si>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</si>
  <si>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</si>
  <si>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</si>
  <si>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</si>
  <si>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</si>
  <si>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</si>
  <si>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</si>
  <si>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</si>
  <si>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</si>
  <si>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</si>
  <si>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</si>
  <si>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</si>
  <si>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</si>
  <si>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</si>
  <si>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</si>
  <si>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</si>
  <si>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</si>
  <si>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</si>
  <si>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</si>
  <si>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</si>
  <si>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</si>
  <si>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</si>
  <si>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</si>
  <si>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</si>
  <si>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</si>
  <si>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</si>
  <si>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</si>
  <si>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</si>
  <si>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</si>
  <si>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</si>
  <si>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</si>
  <si>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</si>
  <si>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</si>
  <si>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</si>
  <si>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</si>
  <si>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</si>
  <si>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</si>
  <si>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</si>
  <si>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</si>
  <si>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</si>
  <si>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</si>
  <si>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</si>
  <si>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</si>
  <si>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</si>
  <si>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</si>
  <si>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</si>
  <si>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</si>
  <si>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</si>
  <si>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</si>
  <si>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</si>
  <si>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</si>
  <si>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</si>
  <si>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</si>
  <si>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</si>
  <si>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</si>
  <si>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</si>
  <si>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</si>
  <si>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</si>
  <si>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</si>
  <si>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</si>
  <si>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</si>
  <si>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</si>
  <si>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</si>
  <si>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</si>
  <si>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</si>
  <si>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</si>
  <si>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</si>
  <si>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</si>
  <si>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</si>
  <si>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</si>
  <si>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</si>
  <si>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</si>
  <si>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</si>
  <si>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</si>
  <si>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</si>
  <si>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</si>
  <si>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</si>
  <si>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</si>
  <si>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</si>
  <si>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</si>
  <si>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</si>
  <si>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</si>
  <si>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</si>
  <si>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</si>
  <si>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</si>
  <si>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</si>
  <si>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</si>
  <si>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</si>
  <si>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</si>
  <si>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</si>
  <si>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</si>
  <si>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</si>
  <si>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</si>
  <si>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</si>
  <si>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</si>
  <si>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</si>
  <si>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</si>
  <si>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</si>
  <si>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</si>
  <si>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</si>
  <si>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</si>
  <si>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</si>
  <si>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</si>
  <si>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</si>
  <si>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</si>
  <si>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</si>
  <si>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</si>
  <si>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</si>
  <si>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</si>
  <si>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</si>
  <si>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</si>
  <si>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</si>
  <si>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</si>
  <si>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</si>
  <si>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</si>
  <si>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</si>
  <si>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</si>
  <si>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</si>
  <si>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</si>
  <si>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</si>
  <si>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</si>
  <si>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</si>
  <si>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</si>
  <si>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</si>
  <si>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</si>
  <si>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</si>
  <si>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</si>
  <si>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</si>
  <si>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</si>
  <si>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</si>
  <si>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</si>
  <si>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</si>
  <si>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</si>
  <si>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</si>
  <si>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</si>
  <si>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</si>
  <si>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</si>
  <si>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</si>
  <si>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</si>
  <si>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</si>
  <si>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</si>
  <si>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</si>
  <si>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</si>
  <si>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</si>
  <si>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</si>
  <si>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</si>
  <si>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</si>
  <si>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</si>
  <si>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</si>
  <si>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</si>
  <si>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</si>
  <si>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</si>
  <si>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</si>
  <si>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</si>
  <si>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</si>
  <si>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</si>
  <si>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</si>
  <si>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</si>
  <si>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</si>
  <si>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</si>
  <si>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</si>
  <si>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</si>
  <si>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</si>
  <si>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</si>
  <si>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</si>
  <si>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</si>
  <si>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</si>
  <si>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</si>
  <si>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</si>
  <si>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</si>
  <si>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</si>
  <si>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</si>
  <si>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</si>
  <si>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</si>
  <si>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</si>
  <si>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</si>
  <si>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</si>
  <si>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</si>
  <si>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</si>
  <si>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</si>
  <si>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</si>
  <si>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</si>
  <si>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</si>
  <si>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</si>
  <si>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</si>
  <si>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</si>
  <si>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</si>
  <si>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</si>
  <si>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</si>
  <si>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</si>
  <si>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</si>
  <si>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</si>
  <si>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</si>
  <si>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</si>
  <si>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</si>
  <si>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</si>
  <si>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</si>
  <si>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</si>
  <si>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</si>
  <si>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</si>
  <si>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</si>
  <si>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</si>
  <si>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</si>
  <si>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</si>
  <si>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</si>
  <si>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</si>
  <si>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</si>
  <si>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</si>
  <si>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</si>
  <si>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</si>
  <si>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</si>
  <si>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</si>
  <si>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</si>
  <si>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</si>
  <si>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</si>
  <si>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</si>
  <si>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</si>
  <si>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</si>
  <si>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</si>
  <si>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</si>
  <si>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</si>
  <si>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</si>
  <si>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</si>
  <si>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</si>
  <si>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</si>
  <si>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</si>
  <si>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</si>
  <si>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</si>
  <si>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</si>
  <si>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</si>
  <si>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</si>
  <si>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</si>
  <si>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</si>
  <si>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</si>
  <si>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</si>
  <si>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</si>
  <si>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</si>
  <si>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</si>
  <si>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</si>
  <si>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</si>
  <si>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</si>
  <si>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</si>
  <si>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</si>
  <si>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</si>
  <si>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</si>
  <si>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</si>
  <si>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</si>
  <si>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</si>
  <si>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</si>
  <si>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</si>
  <si>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</si>
  <si>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</si>
  <si>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</si>
  <si>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</si>
  <si>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</si>
  <si>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</si>
  <si>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</si>
  <si>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</si>
  <si>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</si>
  <si>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</si>
  <si>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</si>
  <si>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</si>
  <si>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</si>
  <si>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</si>
  <si>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</si>
  <si>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</si>
  <si>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</si>
  <si>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</si>
  <si>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</si>
  <si>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</si>
  <si>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</si>
  <si>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</si>
  <si>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</si>
  <si>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</si>
  <si>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</si>
  <si>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</si>
  <si>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</si>
  <si>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</si>
  <si>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</si>
  <si>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</si>
  <si>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</si>
  <si>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</si>
  <si>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</si>
  <si>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</si>
  <si>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</si>
  <si>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</si>
  <si>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</si>
  <si>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</si>
  <si>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</si>
  <si>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</si>
  <si>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</si>
  <si>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</si>
  <si>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</si>
  <si>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</si>
  <si>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</si>
  <si>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</si>
  <si>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</si>
  <si>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</si>
  <si>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</si>
  <si>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</si>
  <si>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</si>
  <si>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</si>
  <si>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</si>
  <si>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</si>
  <si>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</si>
  <si>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</si>
  <si>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</si>
  <si>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</si>
  <si>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</si>
  <si>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</si>
  <si>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</si>
  <si>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</si>
  <si>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</si>
  <si>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</si>
  <si>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</si>
  <si>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</si>
  <si>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</si>
  <si>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</si>
  <si>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</si>
  <si>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</si>
  <si>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</si>
  <si>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</si>
  <si>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</si>
  <si>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</si>
  <si>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</si>
  <si>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</si>
  <si>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</si>
  <si>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</si>
  <si>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</si>
  <si>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</si>
  <si>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</si>
  <si>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</si>
  <si>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</si>
  <si>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</si>
  <si>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</si>
  <si>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</si>
  <si>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</si>
  <si>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</si>
  <si>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</si>
  <si>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</si>
  <si>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</si>
  <si>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</si>
  <si>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</si>
  <si>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</si>
  <si>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</si>
  <si>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</si>
  <si>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</si>
  <si>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</si>
  <si>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</si>
  <si>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</si>
  <si>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</si>
  <si>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</si>
  <si>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</si>
  <si>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</si>
  <si>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</si>
  <si>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</si>
  <si>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</si>
  <si>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</si>
  <si>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</si>
  <si>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</si>
  <si>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</si>
  <si>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</si>
  <si>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</si>
  <si>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</si>
  <si>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</si>
  <si>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</si>
  <si>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</si>
  <si>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</si>
  <si>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</si>
  <si>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</si>
  <si>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</si>
  <si>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</si>
  <si>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</si>
  <si>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</si>
  <si>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</si>
  <si>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</si>
  <si>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</si>
  <si>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</si>
  <si>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</si>
  <si>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</si>
  <si>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</si>
  <si>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</si>
  <si>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</si>
  <si>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</si>
  <si>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</si>
  <si>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</si>
  <si>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</si>
  <si>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</si>
  <si>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</si>
  <si>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</si>
  <si>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</si>
  <si>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</si>
  <si>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</si>
  <si>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</si>
  <si>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</si>
  <si>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</si>
  <si>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</si>
  <si>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</si>
  <si>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</si>
  <si>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</si>
  <si>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</si>
  <si>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</si>
  <si>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</si>
  <si>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</si>
  <si>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</si>
  <si>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</si>
  <si>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</si>
  <si>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</si>
  <si>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</si>
  <si>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</si>
  <si>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</si>
  <si>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</si>
  <si>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</si>
  <si>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</si>
  <si>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</si>
  <si>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</si>
  <si>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</si>
  <si>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</si>
  <si>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</si>
  <si>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</si>
  <si>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</si>
  <si>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</si>
  <si>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</si>
  <si>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</si>
  <si>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</si>
  <si>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</si>
  <si>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</si>
  <si>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</si>
  <si>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</si>
  <si>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</si>
  <si>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</si>
  <si>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</si>
  <si>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</si>
  <si>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</si>
  <si>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</si>
  <si>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</si>
  <si>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</si>
  <si>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</si>
  <si>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</si>
  <si>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</si>
  <si>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</si>
  <si>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</si>
  <si>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</si>
  <si>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</si>
  <si>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</si>
  <si>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</si>
  <si>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</si>
  <si>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</si>
  <si>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</si>
  <si>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</si>
  <si>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</si>
  <si>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</si>
  <si>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</si>
  <si>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</si>
  <si>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</si>
  <si>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</si>
  <si>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</si>
  <si>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</si>
  <si>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</si>
  <si>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</si>
  <si>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</si>
  <si>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</si>
  <si>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</si>
  <si>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</si>
  <si>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</si>
  <si>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</si>
  <si>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</si>
  <si>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</si>
  <si>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</si>
  <si>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</si>
  <si>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</si>
  <si>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</si>
  <si>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</si>
  <si>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</si>
  <si>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</si>
  <si>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</si>
  <si>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</si>
  <si>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</si>
  <si>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</si>
  <si>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</si>
  <si>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</si>
  <si>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</si>
  <si>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</si>
  <si>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</si>
  <si>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</si>
  <si>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</si>
  <si>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</si>
  <si>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</si>
  <si>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</si>
  <si>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</si>
  <si>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</si>
  <si>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</si>
  <si>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</si>
  <si>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</si>
  <si>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</si>
  <si>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</si>
  <si>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</si>
  <si>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</si>
  <si>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</si>
  <si>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</si>
  <si>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</si>
  <si>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</si>
  <si>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</si>
  <si>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</si>
  <si>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</si>
  <si>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</si>
  <si>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</si>
  <si>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</si>
  <si>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</si>
  <si>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</si>
  <si>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</si>
  <si>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</si>
  <si>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</si>
  <si>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</si>
  <si>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</si>
  <si>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</si>
  <si>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</si>
  <si>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</si>
  <si>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</si>
  <si>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</si>
  <si>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</si>
  <si>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</si>
  <si>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</si>
  <si>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</si>
  <si>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</si>
  <si>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</si>
  <si>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</si>
  <si>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</si>
  <si>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</si>
  <si>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</si>
  <si>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</si>
  <si>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</si>
  <si>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</si>
  <si>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</si>
  <si>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</si>
  <si>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</si>
  <si>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</si>
  <si>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</si>
  <si>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</si>
  <si>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</si>
  <si>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</si>
  <si>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</si>
  <si>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</si>
  <si>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</si>
  <si>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</si>
  <si>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</si>
  <si>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</si>
  <si>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</si>
  <si>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</si>
  <si>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</si>
  <si>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</si>
  <si>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</si>
  <si>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</si>
  <si>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</si>
  <si>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</si>
  <si>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</si>
  <si>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</si>
  <si>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</si>
  <si>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</si>
  <si>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</si>
  <si>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</si>
  <si>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</si>
  <si>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</si>
  <si>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</si>
  <si>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</si>
  <si>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</si>
  <si>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</si>
  <si>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</si>
  <si>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</si>
  <si>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</si>
  <si>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</si>
  <si>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</si>
  <si>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</si>
  <si>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</si>
  <si>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</si>
  <si>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</si>
  <si>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</si>
  <si>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</si>
  <si>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</si>
  <si>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</si>
  <si>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</si>
  <si>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</si>
  <si>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</si>
  <si>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</si>
  <si>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</si>
  <si>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</si>
  <si>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</si>
  <si>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</si>
  <si>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</si>
  <si>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</si>
  <si>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</si>
  <si>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</si>
  <si>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</si>
  <si>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</si>
  <si>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</si>
  <si>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</si>
  <si>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</si>
  <si>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</si>
  <si>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</si>
  <si>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</si>
  <si>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</si>
  <si>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</si>
  <si>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</si>
  <si>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</si>
  <si>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</si>
  <si>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</si>
  <si>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</si>
  <si>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</si>
  <si>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</si>
  <si>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</si>
  <si>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</si>
  <si>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</si>
  <si>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</si>
  <si>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</si>
  <si>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</si>
  <si>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</si>
  <si>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</si>
  <si>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</si>
  <si>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</si>
  <si>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</si>
  <si>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</si>
  <si>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</si>
  <si>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</si>
  <si>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</si>
  <si>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</si>
  <si>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</si>
  <si>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</si>
  <si>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</si>
  <si>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</si>
  <si>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</si>
  <si>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</si>
  <si>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</si>
  <si>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</si>
  <si>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</si>
  <si>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</si>
  <si>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</si>
  <si>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</si>
  <si>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</si>
  <si>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</si>
  <si>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</si>
  <si>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</si>
  <si>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</si>
  <si>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</si>
  <si>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</si>
  <si>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</si>
  <si>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</si>
  <si>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</si>
  <si>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</si>
  <si>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</si>
  <si>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</si>
  <si>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</si>
  <si>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</si>
  <si>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</si>
  <si>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</si>
  <si>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</si>
  <si>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</si>
  <si>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</si>
  <si>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</si>
  <si>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</si>
  <si>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</si>
  <si>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</si>
  <si>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</si>
  <si>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</si>
  <si>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</si>
  <si>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</si>
  <si>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</si>
  <si>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</si>
  <si>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</si>
  <si>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</si>
  <si>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</si>
  <si>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</si>
  <si>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</si>
  <si>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</si>
  <si>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</si>
  <si>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</si>
  <si>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</si>
  <si>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</si>
  <si>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</si>
  <si>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</si>
  <si>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</si>
  <si>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</si>
  <si>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</si>
  <si>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</si>
  <si>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</si>
  <si>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</si>
  <si>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</si>
  <si>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</si>
  <si>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</si>
  <si>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</si>
  <si>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</si>
  <si>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</si>
  <si>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</si>
  <si>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</si>
  <si>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</si>
  <si>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</si>
  <si>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</si>
  <si>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</si>
  <si>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</si>
  <si>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</si>
  <si>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</si>
  <si>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</si>
  <si>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</si>
  <si>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</si>
  <si>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</si>
  <si>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</si>
  <si>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</si>
  <si>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</si>
  <si>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</si>
  <si>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</si>
  <si>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</si>
  <si>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</si>
  <si>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</si>
  <si>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</si>
  <si>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</si>
  <si>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</si>
  <si>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</si>
  <si>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</si>
  <si>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</si>
  <si>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</si>
  <si>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</si>
  <si>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</si>
  <si>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</si>
  <si>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</si>
  <si>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</si>
  <si>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</si>
  <si>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</si>
  <si>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</si>
  <si>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</si>
  <si>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</si>
  <si>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</si>
  <si>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</si>
  <si>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</si>
  <si>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</si>
  <si>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</si>
  <si>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</si>
  <si>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</si>
  <si>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</si>
  <si>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</si>
  <si>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</si>
  <si>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</si>
  <si>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</si>
  <si>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</si>
  <si>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</si>
  <si>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</si>
  <si>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</si>
  <si>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</si>
  <si>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</si>
  <si>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</si>
  <si>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</si>
  <si>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</si>
  <si>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</si>
  <si>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</si>
  <si>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</si>
  <si>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</si>
  <si>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</si>
  <si>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</si>
  <si>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</si>
  <si>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</si>
  <si>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</si>
  <si>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</si>
  <si>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</si>
  <si>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</si>
  <si>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</si>
  <si>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</si>
  <si>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</si>
  <si>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</si>
  <si>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</si>
  <si>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</si>
  <si>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</si>
  <si>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</si>
  <si>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</si>
  <si>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</si>
  <si>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</si>
  <si>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</si>
  <si>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</si>
  <si>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</si>
  <si>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</si>
  <si>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</si>
  <si>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</si>
  <si>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</si>
  <si>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</si>
  <si>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</si>
  <si>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</si>
  <si>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</si>
  <si>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</si>
  <si>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</si>
  <si>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</si>
  <si>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</si>
  <si>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</si>
  <si>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</si>
  <si>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</si>
  <si>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</si>
  <si>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</si>
  <si>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</si>
  <si>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</si>
  <si>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</si>
  <si>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</si>
  <si>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</si>
  <si>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</si>
  <si>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</si>
  <si>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</si>
  <si>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</si>
  <si>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</si>
  <si>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</si>
  <si>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</si>
  <si>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</si>
  <si>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</si>
  <si>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</si>
  <si>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</si>
  <si>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</si>
  <si>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</si>
  <si>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</si>
  <si>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</si>
  <si>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</si>
  <si>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</si>
  <si>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</si>
  <si>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</si>
  <si>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</si>
  <si>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</si>
  <si>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</si>
  <si>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</si>
  <si>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</si>
  <si>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</si>
  <si>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</si>
  <si>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</si>
  <si>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</si>
  <si>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</si>
  <si>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</si>
  <si>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</si>
  <si>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</si>
  <si>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</si>
  <si>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</si>
  <si>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</si>
  <si>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</si>
  <si>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</si>
  <si>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</si>
  <si>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</si>
  <si>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</si>
  <si>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</si>
  <si>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</si>
  <si>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</si>
  <si>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</si>
  <si>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</si>
  <si>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</si>
  <si>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</si>
  <si>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</si>
  <si>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</si>
  <si>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</si>
  <si>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</si>
  <si>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</si>
  <si>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</si>
  <si>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</si>
  <si>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</si>
  <si>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</si>
  <si>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</si>
  <si>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</si>
  <si>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</si>
  <si>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</si>
  <si>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</si>
  <si>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</si>
  <si>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</si>
  <si>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</si>
  <si>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</si>
  <si>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</si>
  <si>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</si>
  <si>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</si>
  <si>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</si>
  <si>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</si>
  <si>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</si>
  <si>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</si>
  <si>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</si>
  <si>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</si>
  <si>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</si>
  <si>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</si>
  <si>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</si>
  <si>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</si>
  <si>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</si>
  <si>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</si>
  <si>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</si>
  <si>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</si>
  <si>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</si>
  <si>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</si>
  <si>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</si>
  <si>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</si>
  <si>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</si>
  <si>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</si>
  <si>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</si>
  <si>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</si>
  <si>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</si>
  <si>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</si>
  <si>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</si>
  <si>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</si>
  <si>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</si>
  <si>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</si>
  <si>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</si>
  <si>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</si>
  <si>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</si>
  <si>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</si>
  <si>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</si>
  <si>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</si>
  <si>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</si>
  <si>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</si>
  <si>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</si>
  <si>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</si>
  <si>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</si>
  <si>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</si>
  <si>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</si>
  <si>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</si>
  <si>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</si>
  <si>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</si>
  <si>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</si>
  <si>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</si>
  <si>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</si>
  <si>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</si>
  <si>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</si>
  <si>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</si>
  <si>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</si>
  <si>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</si>
  <si>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</si>
  <si>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</si>
  <si>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</si>
  <si>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</si>
  <si>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</si>
  <si>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</si>
  <si>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</si>
  <si>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</si>
  <si>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</si>
  <si>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</si>
  <si>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</si>
  <si>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</si>
  <si>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</si>
  <si>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</si>
  <si>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</si>
  <si>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</si>
  <si>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</si>
  <si>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</si>
  <si>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</si>
  <si>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</si>
  <si>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</si>
  <si>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</si>
  <si>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</si>
  <si>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</si>
  <si>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</si>
  <si>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</si>
  <si>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</si>
  <si>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</si>
  <si>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</si>
  <si>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</si>
  <si>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</si>
  <si>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</si>
  <si>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</si>
  <si>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</si>
  <si>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</si>
  <si>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</si>
  <si>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</si>
  <si>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</si>
  <si>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</si>
  <si>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</si>
  <si>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</si>
  <si>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</si>
  <si>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</si>
  <si>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</si>
  <si>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</si>
  <si>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</si>
  <si>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</si>
  <si>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</si>
  <si>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</si>
  <si>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</si>
  <si>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</si>
  <si>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</si>
  <si>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</si>
  <si>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</si>
  <si>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</si>
  <si>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</si>
  <si>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</si>
  <si>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</si>
  <si>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</si>
  <si>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</si>
  <si>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</si>
  <si>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</si>
  <si>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</si>
  <si>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</si>
  <si>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</si>
  <si>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</si>
  <si>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</si>
  <si>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</si>
  <si>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</si>
  <si>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</si>
  <si>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</si>
  <si>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</si>
  <si>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</si>
  <si>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</si>
  <si>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</si>
  <si>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</si>
  <si>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</si>
  <si>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</si>
  <si>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</si>
  <si>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</si>
  <si>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</si>
  <si>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</si>
  <si>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</si>
  <si>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</si>
  <si>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</si>
  <si>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</si>
  <si>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</si>
  <si>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</si>
  <si>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</si>
  <si>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</si>
  <si>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</si>
  <si>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</si>
  <si>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</si>
  <si>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</si>
  <si>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</si>
  <si>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</si>
  <si>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</si>
  <si>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</si>
  <si>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</si>
  <si>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</si>
  <si>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</si>
  <si>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</si>
  <si>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</si>
  <si>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</si>
  <si>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</si>
  <si>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</si>
  <si>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</si>
  <si>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</si>
  <si>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</si>
  <si>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</si>
  <si>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</si>
  <si>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</si>
  <si>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</si>
  <si>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</si>
  <si>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</si>
  <si>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</si>
  <si>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</si>
  <si>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</si>
  <si>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</si>
  <si>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</si>
  <si>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</si>
  <si>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</si>
  <si>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</si>
  <si>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</si>
  <si>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</si>
  <si>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</si>
  <si>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</si>
  <si>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</si>
  <si>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</si>
  <si>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</si>
  <si>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</si>
  <si>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</si>
  <si>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</si>
  <si>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</si>
  <si>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</si>
  <si>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</si>
  <si>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</si>
  <si>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</si>
  <si>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</si>
  <si>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</si>
  <si>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</si>
  <si>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</si>
  <si>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</si>
  <si>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</si>
  <si>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</si>
  <si>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</si>
  <si>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</si>
  <si>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</si>
  <si>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</si>
  <si>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</si>
  <si>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</si>
  <si>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</si>
  <si>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</si>
  <si>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</si>
  <si>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</si>
  <si>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</si>
  <si>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</si>
  <si>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</si>
  <si>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</si>
  <si>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</si>
  <si>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</si>
  <si>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</si>
  <si>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</si>
  <si>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</si>
  <si>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</si>
  <si>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</si>
  <si>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</si>
  <si>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</si>
  <si>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</si>
  <si>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</si>
  <si>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</si>
  <si>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</si>
  <si>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</si>
  <si>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</si>
  <si>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</si>
  <si>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</si>
  <si>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</si>
  <si>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</si>
  <si>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</si>
  <si>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</si>
  <si>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</si>
  <si>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</si>
  <si>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</si>
  <si>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</si>
  <si>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</si>
  <si>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</si>
  <si>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</si>
  <si>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</si>
  <si>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</si>
  <si>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</si>
  <si>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</si>
  <si>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</si>
  <si>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</si>
  <si>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</si>
  <si>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</si>
  <si>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</si>
  <si>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</si>
  <si>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</si>
  <si>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</si>
  <si>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</si>
  <si>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</si>
  <si>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</si>
  <si>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</si>
  <si>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</si>
  <si>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</si>
  <si>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</si>
  <si>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</si>
  <si>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</si>
  <si>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</si>
  <si>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</si>
  <si>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</si>
  <si>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</si>
  <si>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</si>
  <si>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</si>
  <si>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</si>
  <si>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</si>
  <si>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</si>
  <si>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</si>
  <si>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</si>
  <si>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</si>
  <si>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</si>
  <si>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</si>
  <si>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</si>
  <si>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</si>
  <si>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</si>
  <si>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</si>
  <si>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</si>
  <si>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</si>
  <si>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</si>
  <si>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</si>
  <si>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</si>
  <si>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</si>
  <si>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</si>
  <si>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</si>
  <si>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</si>
  <si>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</si>
  <si>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</si>
  <si>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</si>
  <si>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</si>
  <si>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</si>
  <si>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</si>
  <si>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</si>
  <si>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</si>
  <si>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</si>
  <si>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</si>
  <si>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</si>
  <si>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</si>
  <si>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</si>
  <si>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</si>
  <si>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</si>
  <si>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</si>
  <si>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</si>
  <si>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</si>
  <si>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</si>
  <si>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</si>
  <si>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</si>
  <si>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</si>
  <si>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</si>
  <si>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</si>
  <si>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</si>
  <si>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</si>
  <si>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</si>
  <si>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</si>
  <si>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</si>
  <si>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</si>
  <si>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</si>
  <si>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</si>
  <si>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</si>
  <si>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</si>
  <si>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</si>
  <si>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</si>
  <si>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</si>
  <si>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</si>
  <si>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</si>
  <si>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</si>
  <si>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</si>
  <si>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</si>
  <si>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</si>
  <si>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</si>
  <si>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</si>
  <si>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</si>
  <si>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</si>
  <si>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</si>
  <si>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</si>
  <si>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</si>
  <si>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</si>
  <si>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</si>
  <si>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</si>
  <si>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</si>
  <si>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</si>
  <si>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</si>
  <si>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</si>
  <si>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</si>
  <si>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</si>
  <si>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</si>
  <si>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</si>
  <si>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</si>
  <si>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</si>
  <si>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</si>
  <si>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</si>
  <si>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</si>
  <si>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</si>
  <si>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</si>
  <si>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</si>
  <si>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</si>
  <si>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</si>
  <si>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</si>
  <si>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</si>
  <si>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</si>
  <si>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</si>
  <si>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</si>
  <si>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</si>
  <si>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</si>
  <si>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</si>
  <si>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</si>
  <si>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</si>
  <si>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</si>
  <si>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</si>
  <si>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</si>
  <si>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</si>
  <si>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</si>
  <si>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</si>
  <si>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</si>
  <si>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</si>
  <si>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</si>
  <si>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</si>
  <si>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</si>
  <si>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</si>
  <si>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</si>
  <si>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</si>
  <si>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</si>
  <si>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</si>
  <si>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</si>
  <si>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</si>
  <si>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</si>
  <si>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</si>
  <si>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</si>
  <si>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</si>
  <si>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</si>
  <si>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</si>
  <si>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</si>
  <si>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</si>
  <si>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</si>
  <si>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</si>
  <si>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</si>
  <si>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</si>
  <si>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</si>
  <si>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</si>
  <si>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</si>
  <si>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</si>
  <si>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</si>
  <si>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</si>
  <si>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</si>
  <si>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</si>
  <si>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</si>
  <si>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</si>
  <si>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</si>
  <si>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</si>
  <si>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</si>
  <si>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</si>
  <si>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</si>
  <si>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</si>
  <si>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</si>
  <si>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</si>
  <si>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</si>
  <si>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</si>
  <si>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</si>
  <si>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</si>
  <si>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</si>
  <si>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</si>
  <si>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</si>
  <si>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</si>
  <si>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</si>
  <si>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</si>
  <si>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</si>
  <si>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</si>
  <si>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</si>
  <si>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</si>
  <si>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</si>
  <si>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</si>
  <si>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</si>
  <si>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</si>
  <si>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</si>
  <si>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</si>
  <si>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</si>
  <si>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</si>
  <si>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</si>
  <si>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</si>
  <si>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</si>
  <si>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</si>
  <si>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</si>
  <si>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</si>
  <si>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</si>
  <si>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</si>
  <si>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</si>
  <si>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</si>
  <si>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</si>
  <si>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</si>
  <si>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</si>
  <si>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</si>
  <si>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</si>
  <si>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</si>
  <si>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</si>
  <si>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</si>
  <si>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</si>
  <si>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</si>
  <si>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</si>
  <si>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</si>
  <si>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</si>
  <si>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</si>
  <si>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</si>
  <si>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</si>
  <si>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</si>
  <si>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</si>
  <si>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</si>
  <si>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</si>
  <si>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</si>
  <si>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</si>
  <si>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</si>
  <si>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</si>
  <si>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</si>
  <si>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</si>
  <si>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</si>
  <si>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</si>
  <si>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</si>
  <si>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</si>
  <si>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</si>
  <si>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</si>
  <si>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</si>
  <si>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</si>
  <si>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</si>
  <si>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</si>
  <si>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</si>
  <si>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</si>
  <si>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</si>
  <si>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</si>
  <si>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</si>
  <si>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</si>
  <si>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</si>
  <si>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</si>
  <si>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</si>
  <si>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</si>
  <si>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</si>
  <si>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</si>
  <si>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</si>
  <si>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</si>
  <si>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</si>
  <si>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</si>
  <si>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</si>
  <si>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</si>
  <si>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</si>
  <si>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</si>
  <si>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</si>
  <si>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</si>
  <si>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</si>
  <si>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</si>
  <si>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</si>
  <si>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</si>
  <si>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</si>
  <si>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</si>
  <si>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</si>
  <si>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</si>
  <si>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</si>
  <si>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</si>
  <si>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</si>
  <si>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</si>
  <si>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</si>
  <si>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</si>
  <si>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</si>
  <si>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</si>
  <si>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</si>
  <si>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</si>
  <si>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</si>
  <si>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</si>
  <si>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</si>
  <si>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</si>
  <si>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</si>
  <si>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</si>
  <si>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</si>
  <si>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</si>
  <si>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</si>
  <si>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</si>
  <si>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</si>
  <si>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</si>
  <si>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</si>
  <si>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</si>
  <si>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</si>
  <si>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</si>
  <si>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</si>
  <si>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</si>
  <si>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</si>
  <si>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</si>
  <si>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</si>
  <si>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</si>
  <si>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</si>
  <si>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</si>
  <si>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</si>
  <si>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</si>
  <si>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</si>
  <si>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</si>
  <si>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</si>
  <si>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</si>
  <si>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</si>
  <si>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</si>
  <si>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</si>
  <si>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</si>
  <si>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</si>
  <si>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</si>
  <si>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</si>
  <si>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</si>
  <si>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</si>
  <si>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</si>
  <si>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</si>
  <si>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</si>
  <si>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</si>
  <si>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</si>
  <si>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</si>
  <si>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</si>
  <si>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</si>
  <si>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</si>
  <si>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</si>
  <si>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</si>
  <si>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</si>
  <si>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</si>
  <si>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</si>
  <si>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</si>
  <si>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</si>
  <si>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</si>
  <si>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</si>
  <si>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</si>
  <si>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</si>
  <si>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</si>
  <si>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</si>
  <si>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</si>
  <si>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</si>
  <si>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</si>
  <si>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</si>
  <si>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</si>
  <si>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</si>
  <si>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</si>
  <si>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</si>
  <si>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</si>
  <si>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</si>
  <si>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</si>
  <si>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</si>
  <si>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</si>
  <si>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</si>
  <si>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</si>
  <si>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</si>
  <si>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</si>
  <si>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</si>
  <si>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</si>
  <si>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</si>
  <si>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</si>
  <si>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</si>
  <si>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</si>
  <si>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</si>
  <si>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</si>
  <si>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</si>
  <si>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</si>
  <si>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</si>
  <si>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</si>
  <si>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</si>
  <si>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</si>
  <si>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</si>
  <si>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</si>
  <si>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</si>
  <si>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</si>
  <si>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</si>
  <si>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</si>
  <si>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</si>
  <si>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</si>
  <si>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</si>
  <si>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</si>
  <si>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</si>
  <si>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</si>
  <si>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</si>
  <si>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</si>
  <si>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</si>
  <si>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</si>
  <si>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</si>
  <si>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</si>
  <si>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</si>
  <si>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</si>
  <si>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</si>
  <si>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</si>
  <si>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</si>
  <si>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</si>
  <si>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</si>
  <si>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</si>
  <si>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</si>
  <si>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</si>
  <si>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</si>
  <si>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</si>
  <si>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</si>
  <si>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</si>
  <si>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</si>
  <si>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</si>
  <si>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</si>
  <si>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</si>
  <si>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</si>
  <si>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</si>
  <si>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</si>
  <si>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</si>
  <si>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</si>
  <si>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</si>
  <si>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</si>
  <si>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</si>
  <si>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</si>
  <si>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</si>
  <si>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</si>
  <si>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</si>
  <si>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</si>
  <si>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</si>
  <si>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</si>
  <si>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</si>
  <si>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</si>
  <si>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</si>
  <si>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</si>
  <si>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</si>
  <si>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</si>
  <si>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</si>
  <si>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</si>
  <si>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</si>
  <si>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</si>
  <si>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</si>
  <si>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</si>
  <si>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</si>
  <si>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</si>
  <si>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</si>
  <si>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</si>
  <si>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</si>
  <si>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</si>
  <si>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</si>
  <si>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</si>
  <si>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</si>
  <si>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</si>
  <si>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</si>
  <si>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</si>
  <si>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</si>
  <si>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</si>
  <si>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</si>
  <si>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</si>
  <si>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</si>
  <si>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</si>
  <si>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</si>
  <si>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</si>
  <si>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</si>
  <si>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</si>
  <si>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</si>
  <si>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</si>
  <si>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</si>
  <si>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</si>
  <si>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</si>
  <si>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</si>
  <si>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</si>
  <si>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</si>
  <si>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</si>
  <si>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</si>
  <si>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</si>
  <si>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</si>
  <si>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</si>
  <si>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</si>
  <si>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</si>
  <si>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</si>
  <si>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</si>
  <si>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</si>
  <si>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</si>
  <si>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</si>
  <si>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</si>
  <si>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</si>
  <si>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</si>
  <si>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</si>
  <si>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</si>
  <si>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</si>
  <si>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</si>
  <si>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</si>
  <si>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</si>
  <si>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</si>
  <si>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</si>
  <si>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</si>
  <si>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</si>
  <si>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</si>
  <si>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</si>
  <si>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</si>
  <si>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</si>
  <si>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</si>
  <si>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</si>
  <si>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</si>
  <si>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</si>
  <si>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</si>
  <si>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</si>
  <si>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</si>
  <si>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</si>
  <si>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</si>
  <si>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</si>
  <si>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</si>
  <si>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</si>
  <si>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</si>
  <si>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</si>
  <si>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</si>
  <si>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</si>
  <si>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</si>
  <si>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</si>
  <si>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</si>
  <si>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</si>
  <si>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</si>
  <si>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</si>
  <si>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</si>
  <si>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</si>
  <si>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</si>
  <si>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</si>
  <si>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</si>
  <si>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</si>
  <si>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</si>
  <si>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</si>
  <si>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</si>
  <si>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</si>
  <si>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</si>
  <si>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</si>
  <si>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</si>
  <si>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</si>
  <si>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</si>
  <si>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</si>
  <si>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</si>
  <si>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</si>
  <si>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</si>
  <si>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</si>
  <si>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</si>
  <si>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</si>
  <si>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</si>
  <si>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</si>
  <si>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</si>
  <si>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</si>
  <si>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</si>
  <si>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</si>
  <si>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</si>
  <si>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</si>
  <si>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</si>
  <si>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</si>
  <si>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</si>
  <si>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</si>
  <si>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</si>
  <si>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</si>
  <si>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</si>
  <si>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</si>
  <si>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</si>
  <si>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</si>
  <si>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</si>
  <si>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</si>
  <si>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</si>
  <si>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</si>
  <si>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</si>
  <si>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</si>
  <si>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</si>
  <si>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</si>
  <si>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</si>
  <si>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</si>
  <si>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</si>
  <si>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</si>
  <si>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</si>
  <si>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</si>
  <si>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</si>
  <si>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</si>
  <si>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</si>
  <si>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</si>
  <si>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</si>
  <si>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</si>
  <si>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</si>
  <si>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</si>
  <si>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</si>
  <si>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</si>
  <si>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</si>
  <si>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</si>
  <si>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</si>
  <si>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</si>
  <si>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</si>
  <si>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</si>
  <si>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</si>
  <si>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</si>
  <si>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</si>
  <si>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</si>
  <si>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</si>
  <si>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</si>
  <si>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</si>
  <si>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</si>
  <si>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</si>
  <si>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</si>
  <si>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</si>
  <si>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</si>
  <si>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</si>
  <si>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</si>
  <si>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</si>
  <si>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</si>
  <si>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</si>
  <si>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</si>
  <si>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</si>
  <si>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</si>
  <si>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</si>
  <si>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</si>
  <si>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</si>
  <si>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</si>
  <si>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</si>
  <si>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</si>
  <si>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</si>
  <si>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</si>
  <si>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</si>
  <si>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</si>
  <si>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</si>
  <si>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</si>
  <si>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</si>
  <si>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</si>
  <si>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</si>
  <si>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</si>
  <si>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</si>
  <si>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</si>
  <si>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</si>
  <si>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</si>
  <si>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</si>
  <si>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</si>
  <si>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</si>
  <si>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</si>
  <si>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</si>
  <si>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</si>
  <si>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</si>
  <si>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</si>
  <si>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</si>
  <si>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</si>
  <si>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</si>
  <si>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</si>
  <si>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</si>
  <si>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</si>
  <si>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</si>
  <si>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</si>
  <si>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</si>
  <si>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</si>
  <si>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</si>
  <si>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</si>
  <si>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</si>
  <si>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</si>
  <si>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</si>
  <si>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</si>
  <si>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</si>
  <si>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</si>
  <si>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</si>
  <si>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</si>
  <si>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</si>
  <si>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</si>
  <si>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</si>
  <si>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</si>
  <si>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</si>
  <si>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</si>
  <si>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</si>
  <si>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</si>
  <si>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</si>
  <si>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</si>
  <si>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</si>
  <si>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</si>
  <si>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</si>
  <si>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</si>
  <si>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</si>
  <si>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</si>
  <si>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</si>
  <si>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</si>
  <si>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</si>
  <si>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</si>
  <si>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</si>
  <si>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</si>
  <si>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</si>
  <si>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</si>
  <si>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</si>
  <si>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</si>
  <si>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</si>
  <si>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</si>
  <si>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</si>
  <si>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</si>
  <si>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</si>
  <si>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</si>
  <si>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</si>
  <si>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</si>
  <si>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</si>
  <si>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</si>
  <si>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</si>
  <si>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</si>
  <si>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</si>
  <si>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</si>
  <si>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</si>
  <si>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</si>
  <si>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</si>
  <si>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</si>
  <si>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</si>
  <si>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</si>
  <si>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</si>
  <si>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</si>
  <si>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</si>
  <si>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</si>
  <si>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</si>
  <si>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</si>
  <si>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</si>
  <si>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</si>
  <si>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</si>
  <si>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</si>
  <si>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</si>
  <si>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</si>
  <si>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</si>
  <si>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</si>
  <si>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</si>
  <si>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</si>
  <si>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</si>
  <si>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</si>
  <si>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</si>
  <si>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</si>
  <si>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</si>
  <si>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</si>
  <si>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</si>
  <si>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</si>
  <si>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</si>
  <si>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</si>
  <si>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</si>
  <si>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</si>
  <si>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</si>
  <si>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</si>
  <si>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</si>
  <si>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</si>
  <si>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</si>
  <si>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</si>
  <si>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</si>
  <si>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</si>
  <si>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</si>
  <si>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</si>
  <si>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</si>
  <si>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</si>
  <si>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</si>
  <si>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</si>
  <si>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</si>
  <si>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</si>
  <si>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</si>
  <si>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</si>
  <si>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</si>
  <si>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</si>
  <si>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</si>
  <si>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</si>
  <si>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</si>
  <si>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</si>
  <si>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</si>
  <si>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</si>
  <si>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</si>
  <si>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</si>
  <si>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</si>
  <si>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</si>
  <si>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</si>
  <si>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</si>
  <si>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</si>
  <si>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</si>
  <si>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</si>
  <si>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</si>
  <si>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</si>
  <si>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</si>
  <si>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</si>
  <si>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</si>
  <si>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</si>
  <si>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</si>
  <si>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</si>
  <si>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</si>
  <si>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</si>
  <si>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</si>
  <si>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</si>
  <si>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</si>
  <si>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</si>
  <si>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</si>
  <si>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</si>
  <si>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</si>
  <si>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</si>
  <si>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</si>
  <si>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</si>
  <si>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</si>
  <si>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</si>
  <si>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</si>
  <si>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</si>
  <si>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</si>
  <si>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</si>
  <si>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</si>
  <si>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</si>
  <si>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</si>
  <si>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</si>
  <si>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</si>
  <si>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</si>
  <si>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</si>
  <si>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</si>
  <si>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</si>
  <si>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</si>
  <si>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</si>
  <si>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</si>
  <si>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</si>
  <si>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</si>
  <si>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</si>
  <si>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</si>
  <si>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</si>
  <si>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</si>
  <si>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</si>
  <si>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</si>
  <si>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</si>
  <si>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</si>
  <si>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</si>
  <si>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</si>
  <si>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</si>
  <si>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</si>
  <si>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</si>
  <si>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</si>
  <si>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</si>
  <si>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</si>
  <si>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</si>
  <si>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</si>
  <si>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</si>
  <si>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</si>
  <si>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</si>
  <si>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</si>
  <si>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</si>
  <si>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</si>
  <si>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</si>
  <si>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</si>
  <si>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</si>
  <si>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</si>
  <si>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</si>
  <si>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</si>
  <si>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</si>
  <si>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</si>
  <si>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</si>
  <si>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</si>
  <si>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</si>
  <si>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</si>
  <si>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</si>
  <si>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</si>
  <si>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</si>
  <si>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</si>
  <si>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</si>
  <si>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</si>
  <si>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</si>
  <si>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</si>
  <si>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</si>
  <si>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</si>
  <si>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</si>
  <si>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</si>
  <si>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</si>
  <si>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</si>
  <si>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</si>
  <si>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</si>
  <si>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</si>
  <si>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</si>
  <si>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</si>
  <si>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</si>
  <si>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</si>
  <si>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</si>
  <si>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</si>
  <si>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</si>
  <si>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</si>
  <si>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</si>
  <si>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</si>
  <si>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</si>
  <si>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</si>
  <si>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</si>
  <si>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</si>
  <si>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</si>
  <si>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</si>
  <si>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</si>
  <si>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</si>
  <si>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</si>
  <si>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</si>
  <si>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</si>
  <si>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</si>
  <si>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</si>
  <si>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</si>
  <si>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</si>
  <si>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</si>
  <si>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</si>
  <si>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</si>
  <si>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</si>
  <si>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</si>
  <si>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</si>
  <si>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</si>
  <si>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</si>
  <si>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</si>
  <si>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</si>
  <si>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</si>
  <si>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</si>
  <si>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</si>
  <si>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</si>
  <si>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</si>
  <si>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</si>
  <si>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</si>
  <si>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</si>
  <si>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</si>
  <si>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</si>
  <si>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</si>
  <si>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</si>
  <si>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</si>
  <si>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</si>
  <si>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</si>
  <si>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</si>
  <si>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</si>
  <si>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</si>
  <si>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</si>
  <si>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</si>
  <si>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</si>
  <si>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</si>
  <si>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</si>
  <si>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</si>
  <si>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</si>
  <si>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</si>
  <si>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</si>
  <si>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</si>
  <si>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</si>
  <si>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</si>
  <si>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</si>
  <si>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</si>
  <si>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</si>
  <si>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</si>
  <si>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</si>
  <si>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</si>
  <si>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</si>
  <si>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</si>
  <si>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</si>
  <si>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</si>
  <si>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</si>
  <si>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</si>
  <si>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</si>
  <si>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</si>
  <si>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</si>
  <si>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</si>
  <si>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</si>
  <si>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</si>
  <si>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</si>
  <si>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</si>
  <si>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</si>
  <si>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</si>
  <si>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</si>
  <si>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</si>
  <si>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</si>
  <si>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</si>
  <si>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</si>
  <si>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</si>
  <si>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</si>
  <si>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</si>
  <si>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</si>
  <si>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</si>
  <si>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</si>
  <si>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</si>
  <si>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</si>
  <si>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</si>
  <si>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</si>
  <si>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</si>
  <si>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</si>
  <si>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</si>
  <si>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</si>
  <si>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</si>
  <si>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</si>
  <si>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</si>
  <si>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</si>
  <si>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</si>
  <si>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</si>
  <si>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</si>
  <si>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</si>
  <si>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</si>
  <si>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</si>
  <si>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</si>
  <si>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</si>
  <si>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</si>
  <si>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</si>
  <si>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</si>
  <si>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</si>
  <si>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</si>
  <si>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</si>
  <si>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</si>
  <si>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</si>
  <si>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</si>
  <si>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</si>
  <si>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</si>
  <si>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</si>
  <si>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</si>
  <si>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</si>
  <si>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</si>
  <si>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</si>
  <si>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</si>
  <si>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</si>
  <si>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</si>
  <si>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</si>
  <si>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</si>
  <si>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</si>
  <si>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</si>
  <si>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</si>
  <si>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</si>
  <si>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</si>
  <si>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</si>
  <si>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</si>
  <si>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</si>
  <si>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</si>
  <si>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</si>
  <si>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</si>
  <si>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</si>
  <si>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</si>
  <si>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</si>
  <si>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</si>
  <si>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</si>
  <si>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</si>
  <si>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</si>
  <si>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</si>
  <si>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</si>
  <si>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</si>
  <si>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</si>
  <si>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</si>
  <si>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</si>
  <si>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</si>
  <si>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</si>
  <si>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</si>
  <si>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</si>
  <si>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</si>
  <si>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</si>
  <si>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</si>
  <si>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</si>
  <si>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</si>
  <si>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</si>
  <si>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</si>
  <si>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</si>
  <si>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</si>
  <si>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</si>
  <si>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</si>
  <si>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</si>
  <si>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</si>
  <si>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</si>
  <si>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</si>
  <si>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</si>
  <si>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</si>
  <si>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</si>
  <si>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</si>
  <si>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</si>
  <si>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</si>
  <si>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</si>
  <si>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</si>
  <si>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</si>
  <si>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</si>
  <si>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</si>
  <si>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</si>
  <si>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</si>
  <si>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</si>
  <si>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</si>
  <si>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</si>
  <si>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</si>
  <si>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</si>
  <si>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</si>
  <si>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</si>
  <si>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</si>
  <si>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</si>
  <si>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</si>
  <si>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</si>
  <si>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</si>
  <si>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</si>
  <si>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</si>
  <si>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</si>
  <si>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</si>
  <si>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</si>
  <si>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</si>
  <si>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</si>
  <si>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</si>
  <si>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</si>
  <si>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</si>
  <si>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</si>
  <si>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</si>
  <si>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</si>
  <si>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</si>
  <si>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</si>
  <si>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</si>
  <si>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</si>
  <si>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</si>
  <si>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</si>
  <si>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</si>
  <si>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</si>
  <si>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</si>
  <si>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</si>
  <si>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</si>
  <si>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</si>
  <si>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</si>
  <si>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</si>
  <si>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</si>
  <si>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</si>
  <si>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</si>
  <si>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</si>
  <si>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</si>
  <si>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</si>
  <si>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</si>
  <si>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</si>
  <si>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</si>
  <si>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</si>
  <si>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</si>
  <si>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</si>
  <si>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</si>
  <si>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</si>
  <si>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</si>
  <si>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</si>
  <si>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</si>
  <si>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</si>
  <si>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</si>
  <si>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</si>
  <si>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</si>
  <si>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</si>
  <si>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</si>
  <si>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</si>
  <si>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</si>
  <si>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</si>
  <si>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</si>
  <si>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</si>
  <si>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</si>
  <si>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</si>
  <si>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</si>
  <si>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</si>
  <si>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</si>
  <si>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</si>
  <si>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</si>
  <si>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</si>
  <si>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</si>
  <si>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</si>
  <si>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</si>
  <si>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</si>
  <si>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</si>
  <si>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</si>
  <si>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</si>
  <si>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</si>
  <si>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</si>
  <si>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</si>
  <si>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</si>
  <si>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</si>
  <si>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</si>
  <si>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</si>
  <si>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</si>
  <si>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</si>
  <si>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</si>
  <si>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</si>
  <si>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</si>
  <si>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</si>
  <si>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</si>
  <si>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</si>
  <si>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</si>
  <si>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</si>
  <si>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</si>
  <si>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</si>
  <si>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</si>
  <si>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</si>
  <si>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</si>
  <si>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</si>
  <si>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</si>
  <si>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</si>
  <si>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</si>
  <si>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</si>
  <si>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</si>
  <si>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</si>
  <si>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</si>
  <si>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</si>
  <si>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</si>
  <si>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</si>
  <si>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</si>
  <si>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</si>
  <si>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</si>
  <si>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</si>
  <si>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</si>
  <si>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</si>
  <si>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</si>
  <si>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</si>
  <si>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</si>
  <si>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</si>
  <si>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</si>
  <si>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</si>
  <si>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</si>
  <si>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</si>
  <si>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</si>
  <si>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</si>
  <si>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</si>
  <si>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</si>
  <si>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</si>
  <si>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</si>
  <si>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</si>
  <si>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</si>
  <si>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</si>
  <si>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</si>
  <si>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</si>
  <si>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</si>
  <si>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</si>
  <si>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</si>
  <si>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</si>
  <si>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</si>
  <si>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</si>
  <si>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</si>
  <si>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</si>
  <si>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</si>
  <si>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</si>
  <si>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</si>
  <si>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</si>
  <si>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</si>
  <si>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</si>
  <si>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</si>
  <si>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</si>
  <si>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</si>
  <si>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</si>
  <si>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</si>
  <si>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</si>
  <si>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</si>
  <si>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</si>
  <si>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</si>
  <si>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</si>
  <si>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</si>
  <si>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</si>
  <si>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</si>
  <si>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</si>
  <si>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</si>
  <si>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</si>
  <si>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</si>
  <si>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</si>
  <si>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</si>
  <si>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</si>
  <si>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</si>
  <si>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</si>
  <si>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</si>
  <si>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</si>
  <si>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</si>
  <si>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</si>
  <si>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</si>
  <si>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</si>
  <si>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</si>
  <si>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</si>
  <si>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</si>
  <si>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</si>
  <si>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</si>
  <si>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</si>
  <si>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</si>
  <si>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</si>
  <si>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</si>
  <si>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</si>
  <si>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</si>
  <si>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</si>
  <si>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</si>
  <si>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</si>
  <si>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</si>
  <si>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</si>
  <si>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</si>
  <si>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</si>
  <si>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</si>
  <si>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</si>
  <si>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</si>
  <si>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</si>
  <si>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</si>
  <si>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</si>
  <si>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</si>
  <si>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</si>
  <si>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</si>
  <si>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</si>
  <si>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</si>
  <si>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</si>
  <si>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</si>
  <si>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</si>
  <si>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</si>
  <si>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</si>
  <si>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</si>
  <si>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</si>
  <si>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</si>
  <si>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</si>
  <si>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</si>
  <si>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</si>
  <si>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</si>
  <si>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</si>
  <si>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</si>
  <si>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</si>
  <si>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</si>
  <si>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</si>
  <si>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</si>
  <si>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</si>
  <si>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</si>
  <si>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</si>
  <si>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</si>
  <si>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</si>
  <si>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</si>
  <si>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</si>
  <si>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</si>
  <si>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</si>
  <si>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</si>
  <si>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</si>
  <si>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</si>
  <si>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</si>
  <si>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</si>
  <si>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</si>
  <si>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</si>
  <si>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</si>
  <si>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</si>
  <si>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</si>
  <si>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</si>
  <si>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</si>
  <si>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</si>
  <si>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</si>
  <si>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</si>
  <si>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</si>
  <si>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</si>
  <si>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</si>
  <si>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</si>
  <si>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</si>
  <si>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</si>
  <si>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</si>
  <si>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</si>
  <si>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</si>
  <si>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</si>
  <si>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</si>
  <si>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</si>
  <si>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</si>
  <si>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</si>
  <si>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</si>
  <si>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</si>
  <si>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</si>
  <si>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</si>
  <si>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</si>
  <si>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</si>
  <si>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</si>
  <si>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</si>
  <si>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</si>
  <si>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</si>
  <si>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</si>
  <si>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</si>
  <si>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</si>
  <si>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</si>
  <si>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</si>
  <si>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</si>
  <si>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</si>
  <si>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</si>
  <si>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</si>
  <si>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</si>
  <si>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</si>
  <si>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</si>
  <si>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</si>
  <si>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</si>
  <si>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</si>
  <si>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</si>
  <si>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</si>
  <si>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</si>
  <si>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</si>
  <si>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</si>
  <si>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</si>
  <si>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</si>
  <si>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</si>
  <si>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</si>
  <si>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</si>
  <si>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</si>
  <si>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</si>
  <si>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</si>
  <si>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</si>
  <si>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</si>
  <si>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</si>
  <si>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</si>
  <si>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</si>
  <si>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</si>
  <si>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</si>
  <si>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</si>
  <si>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</si>
  <si>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</si>
  <si>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</si>
  <si>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</si>
  <si>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</si>
  <si>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</si>
  <si>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</si>
  <si>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</si>
  <si>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</si>
  <si>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</si>
  <si>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</si>
  <si>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</si>
  <si>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</si>
  <si>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</si>
  <si>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</si>
  <si>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</si>
  <si>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</si>
  <si>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</si>
  <si>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</si>
  <si>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</si>
  <si>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</si>
  <si>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</si>
  <si>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</si>
  <si>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</si>
  <si>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</si>
  <si>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</si>
  <si>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</si>
  <si>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</si>
  <si>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</si>
  <si>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</si>
  <si>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</si>
  <si>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</si>
  <si>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</si>
  <si>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</si>
  <si>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</si>
  <si>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</si>
  <si>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</si>
  <si>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</si>
  <si>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</si>
  <si>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</si>
  <si>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</si>
  <si>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</si>
  <si>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</si>
  <si>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</si>
  <si>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</si>
  <si>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</si>
  <si>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</si>
  <si>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</si>
  <si>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</si>
  <si>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</si>
  <si>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</si>
  <si>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</si>
  <si>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</si>
  <si>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</si>
  <si>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</si>
  <si>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</si>
  <si>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</si>
  <si>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</si>
  <si>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</si>
  <si>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</si>
  <si>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</si>
  <si>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</si>
  <si>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</si>
  <si>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</si>
  <si>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</si>
  <si>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</si>
  <si>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</si>
  <si>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</si>
  <si>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</si>
  <si>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</si>
  <si>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</si>
  <si>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</si>
  <si>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</si>
  <si>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</si>
  <si>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</si>
  <si>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</si>
  <si>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</si>
  <si>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</si>
  <si>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</si>
  <si>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</si>
  <si>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</si>
  <si>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</si>
  <si>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</si>
  <si>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</si>
  <si>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</si>
  <si>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</si>
  <si>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</si>
  <si>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</si>
  <si>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</si>
  <si>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</si>
  <si>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</si>
  <si>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</si>
  <si>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</si>
  <si>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</si>
  <si>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</si>
  <si>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</si>
  <si>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</si>
  <si>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</si>
  <si>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</si>
  <si>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</si>
  <si>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</si>
  <si>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</si>
  <si>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</si>
  <si>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</si>
  <si>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</si>
  <si>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</si>
  <si>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</si>
  <si>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</si>
  <si>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</si>
  <si>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</si>
  <si>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</si>
  <si>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</si>
  <si>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</si>
  <si>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</si>
  <si>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</si>
  <si>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</si>
  <si>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</si>
  <si>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</si>
  <si>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</si>
  <si>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</si>
  <si>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</si>
  <si>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</si>
  <si>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</si>
  <si>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</si>
  <si>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</si>
  <si>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</si>
  <si>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</si>
  <si>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</si>
  <si>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</si>
  <si>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</si>
  <si>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</si>
  <si>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</si>
  <si>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</si>
  <si>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</si>
  <si>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</si>
  <si>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</si>
  <si>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</si>
  <si>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</si>
  <si>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</si>
  <si>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</si>
  <si>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</si>
  <si>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</si>
  <si>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</si>
  <si>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</si>
  <si>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</si>
  <si>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</si>
  <si>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</si>
  <si>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</si>
  <si>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</si>
  <si>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</si>
  <si>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</si>
  <si>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</si>
  <si>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</si>
  <si>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</si>
  <si>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</si>
  <si>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</si>
  <si>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</si>
  <si>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</si>
  <si>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</si>
  <si>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</si>
  <si>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</si>
  <si>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</si>
  <si>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</si>
  <si>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</si>
  <si>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</si>
  <si>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</si>
  <si>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</si>
  <si>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</si>
  <si>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</si>
  <si>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</si>
  <si>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</si>
  <si>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</si>
  <si>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</si>
  <si>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</si>
  <si>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</si>
  <si>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</si>
  <si>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</si>
  <si>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</si>
  <si>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</si>
  <si>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</si>
  <si>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</si>
  <si>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</si>
  <si>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</si>
  <si>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</si>
  <si>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</si>
  <si>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</si>
  <si>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</si>
  <si>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</si>
  <si>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</si>
  <si>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</si>
  <si>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</si>
  <si>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</si>
  <si>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</si>
  <si>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</si>
  <si>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</si>
  <si>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</si>
  <si>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</si>
  <si>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</si>
  <si>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</si>
  <si>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</si>
  <si>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</si>
  <si>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</si>
  <si>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</si>
  <si>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</si>
  <si>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</si>
  <si>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</si>
  <si>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</si>
  <si>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</si>
  <si>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</si>
  <si>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</si>
  <si>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</si>
  <si>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</si>
  <si>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</si>
  <si>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</si>
  <si>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</si>
  <si>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</si>
  <si>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</si>
  <si>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</si>
  <si>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</si>
  <si>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</si>
  <si>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</si>
  <si>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</si>
  <si>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</si>
  <si>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</si>
  <si>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</si>
  <si>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</si>
  <si>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</si>
  <si>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</si>
  <si>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</si>
  <si>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</si>
  <si>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</si>
  <si>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</si>
  <si>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</si>
  <si>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</si>
  <si>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</si>
  <si>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</si>
  <si>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</si>
  <si>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</si>
  <si>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</si>
  <si>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</si>
  <si>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</si>
  <si>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</si>
  <si>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</si>
  <si>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</si>
  <si>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</si>
  <si>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</si>
  <si>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</si>
  <si>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</si>
  <si>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</si>
  <si>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</si>
  <si>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</si>
  <si>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</si>
  <si>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</si>
  <si>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</si>
  <si>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</si>
  <si>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</si>
  <si>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</si>
  <si>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</si>
  <si>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</si>
  <si>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</si>
  <si>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</si>
  <si>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</si>
  <si>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</si>
  <si>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</si>
  <si>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</si>
  <si>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</si>
  <si>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</si>
  <si>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</si>
  <si>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</si>
  <si>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</si>
  <si>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</si>
  <si>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</si>
  <si>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</si>
  <si>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</si>
  <si>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</si>
  <si>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</si>
  <si>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</si>
  <si>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</si>
  <si>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</si>
  <si>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</si>
  <si>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</si>
  <si>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</si>
  <si>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</si>
  <si>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</si>
  <si>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</si>
  <si>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</si>
  <si>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</si>
  <si>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</si>
  <si>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</si>
  <si>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</si>
  <si>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</si>
  <si>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</si>
  <si>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</si>
  <si>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</si>
  <si>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</si>
  <si>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</si>
  <si>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</si>
  <si>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</si>
  <si>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</si>
  <si>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</si>
  <si>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</si>
  <si>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</si>
  <si>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</si>
  <si>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</si>
  <si>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</si>
  <si>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</si>
  <si>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</si>
  <si>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</si>
  <si>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</si>
  <si>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</si>
  <si>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</si>
  <si>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</si>
  <si>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</si>
  <si>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</si>
  <si>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</si>
  <si>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</si>
  <si>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</si>
  <si>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</si>
  <si>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</si>
  <si>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</si>
  <si>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</si>
  <si>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</si>
  <si>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</si>
  <si>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</si>
  <si>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</si>
  <si>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</si>
  <si>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</si>
  <si>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</si>
  <si>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</si>
  <si>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</si>
  <si>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</si>
  <si>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</si>
  <si>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</si>
  <si>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</si>
  <si>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</si>
  <si>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</si>
  <si>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</si>
  <si>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</si>
  <si>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</si>
  <si>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</si>
  <si>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</si>
  <si>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</si>
  <si>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</si>
  <si>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</si>
  <si>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</si>
  <si>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</si>
  <si>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</si>
  <si>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</si>
  <si>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</si>
  <si>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</si>
  <si>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</si>
  <si>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</si>
  <si>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</si>
  <si>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</si>
  <si>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</si>
  <si>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</si>
  <si>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</si>
  <si>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</si>
  <si>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</si>
  <si>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</si>
  <si>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</si>
  <si>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</si>
  <si>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</si>
  <si>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</si>
  <si>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</si>
  <si>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</si>
  <si>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</si>
  <si>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</si>
  <si>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</si>
  <si>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</si>
  <si>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</si>
  <si>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</si>
  <si>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</si>
  <si>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</si>
  <si>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</si>
  <si>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</si>
  <si>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</si>
  <si>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</si>
  <si>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</si>
  <si>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</si>
  <si>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</si>
  <si>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</si>
  <si>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</si>
  <si>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</si>
  <si>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</si>
  <si>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</si>
  <si>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</si>
  <si>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</si>
  <si>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</si>
  <si>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</si>
  <si>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</si>
  <si>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</si>
  <si>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</si>
  <si>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</si>
  <si>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</si>
  <si>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</si>
  <si>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</si>
  <si>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</si>
  <si>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</si>
  <si>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</si>
  <si>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</si>
  <si>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</si>
  <si>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</si>
  <si>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</si>
  <si>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</si>
  <si>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</si>
  <si>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</si>
  <si>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</si>
  <si>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</si>
  <si>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</si>
  <si>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</si>
  <si>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</si>
  <si>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</si>
  <si>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</si>
  <si>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</si>
  <si>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</si>
  <si>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</si>
  <si>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</si>
  <si>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</si>
  <si>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</si>
  <si>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</si>
  <si>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</si>
  <si>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</si>
  <si>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</si>
  <si>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</si>
  <si>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</si>
  <si>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</si>
  <si>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</si>
  <si>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</si>
  <si>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</si>
  <si>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</si>
  <si>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</si>
  <si>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</si>
  <si>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</si>
  <si>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</si>
  <si>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</si>
  <si>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</si>
  <si>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</si>
  <si>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</si>
  <si>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</si>
  <si>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</si>
  <si>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</si>
  <si>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</si>
  <si>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</si>
  <si>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</si>
  <si>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</si>
  <si>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</si>
  <si>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</si>
  <si>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</si>
  <si>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</si>
  <si>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</si>
  <si>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</si>
  <si>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</si>
  <si>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</si>
  <si>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</si>
  <si>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</si>
  <si>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</si>
  <si>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</si>
  <si>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</si>
  <si>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</si>
  <si>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</si>
  <si>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</si>
  <si>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</si>
  <si>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</si>
  <si>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</si>
  <si>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</si>
  <si>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</si>
  <si>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</si>
  <si>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</si>
  <si>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</si>
  <si>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</si>
  <si>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</si>
  <si>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</si>
  <si>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</si>
  <si>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</si>
  <si>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</si>
  <si>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</si>
  <si>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</si>
  <si>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</si>
  <si>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</si>
  <si>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</si>
  <si>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</si>
  <si>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</si>
  <si>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</si>
  <si>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</si>
  <si>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</si>
  <si>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</si>
  <si>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</si>
  <si>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</si>
  <si>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</si>
  <si>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</si>
  <si>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</si>
  <si>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</si>
  <si>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</si>
  <si>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</si>
  <si>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</si>
  <si>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</si>
  <si>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</si>
  <si>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</si>
  <si>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</si>
  <si>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</si>
  <si>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</si>
  <si>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</si>
  <si>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</si>
  <si>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</si>
  <si>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</si>
  <si>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</si>
  <si>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</si>
  <si>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</si>
  <si>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</si>
  <si>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</si>
  <si>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</si>
  <si>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</si>
  <si>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</si>
  <si>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</si>
  <si>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</si>
  <si>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</si>
  <si>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</si>
  <si>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</si>
  <si>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</si>
  <si>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</si>
  <si>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</si>
  <si>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</si>
  <si>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</si>
  <si>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</si>
  <si>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</si>
  <si>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</si>
  <si>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</si>
  <si>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</si>
  <si>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</si>
  <si>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</si>
  <si>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</si>
  <si>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</si>
  <si>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</si>
  <si>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</si>
  <si>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</si>
  <si>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</si>
  <si>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</si>
  <si>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</si>
  <si>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</si>
  <si>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</si>
  <si>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</si>
  <si>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</si>
  <si>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</si>
  <si>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</si>
  <si>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</si>
  <si>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</si>
  <si>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</si>
  <si>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</si>
  <si>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</si>
  <si>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</si>
  <si>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</si>
  <si>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</si>
  <si>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</si>
  <si>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</si>
  <si>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</si>
  <si>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</si>
  <si>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</si>
  <si>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</si>
  <si>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</si>
  <si>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</si>
  <si>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</si>
  <si>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</si>
  <si>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</si>
  <si>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</si>
  <si>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</si>
  <si>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</si>
  <si>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</si>
  <si>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</si>
  <si>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</si>
  <si>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</si>
  <si>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</si>
  <si>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</si>
  <si>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</si>
  <si>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</si>
  <si>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</si>
  <si>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</si>
  <si>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</si>
  <si>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</si>
  <si>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</si>
  <si>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</si>
  <si>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</si>
  <si>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</si>
  <si>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</si>
  <si>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</si>
  <si>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</si>
  <si>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</si>
  <si>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</si>
  <si>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</si>
  <si>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</si>
  <si>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</si>
  <si>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</si>
  <si>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</si>
  <si>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</si>
  <si>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</si>
  <si>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</si>
  <si>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</si>
  <si>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</si>
  <si>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</si>
  <si>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</si>
  <si>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</si>
  <si>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</si>
  <si>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</si>
  <si>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</si>
  <si>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</si>
  <si>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</si>
  <si>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</si>
  <si>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</si>
  <si>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</si>
  <si>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</si>
  <si>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</si>
  <si>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</si>
  <si>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</si>
  <si>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</si>
  <si>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</si>
  <si>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</si>
  <si>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</si>
  <si>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</si>
  <si>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</si>
  <si>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</si>
  <si>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</si>
  <si>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</si>
  <si>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</si>
  <si>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</si>
  <si>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</si>
  <si>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</si>
  <si>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</si>
  <si>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</si>
  <si>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</si>
  <si>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</si>
  <si>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</si>
  <si>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</si>
  <si>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</si>
  <si>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</si>
  <si>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</si>
  <si>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</si>
  <si>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</si>
  <si>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</si>
  <si>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</si>
  <si>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</si>
  <si>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</si>
  <si>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</si>
  <si>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</si>
  <si>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</si>
  <si>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</si>
  <si>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</si>
  <si>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</si>
  <si>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</si>
  <si>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</si>
  <si>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</si>
  <si>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</si>
  <si>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</si>
  <si>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</si>
  <si>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</si>
  <si>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</si>
  <si>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</si>
  <si>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</si>
  <si>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</si>
  <si>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</si>
  <si>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</si>
  <si>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</si>
  <si>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</si>
  <si>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</si>
  <si>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</si>
  <si>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</si>
  <si>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</si>
  <si>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</si>
  <si>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</si>
  <si>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</si>
  <si>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</si>
  <si>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</si>
  <si>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</si>
  <si>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</si>
  <si>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</si>
  <si>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</si>
  <si>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</si>
  <si>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</si>
  <si>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</si>
  <si>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</si>
  <si>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</si>
  <si>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</si>
  <si>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</si>
  <si>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</si>
  <si>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</si>
  <si>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</si>
  <si>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</si>
  <si>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</si>
  <si>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</si>
  <si>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</si>
  <si>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</si>
  <si>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</si>
  <si>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</si>
  <si>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</si>
  <si>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</si>
  <si>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</si>
  <si>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</si>
  <si>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</si>
  <si>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</si>
  <si>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</si>
  <si>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</si>
  <si>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</si>
  <si>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</si>
  <si>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</si>
  <si>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</si>
  <si>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</si>
  <si>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</si>
  <si>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</si>
  <si>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</si>
  <si>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</si>
  <si>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</si>
  <si>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</si>
  <si>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</si>
  <si>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</si>
  <si>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</si>
  <si>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</si>
  <si>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</si>
  <si>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</si>
  <si>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</si>
  <si>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</si>
  <si>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</si>
  <si>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</si>
  <si>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</si>
  <si>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</si>
  <si>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</si>
  <si>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</si>
  <si>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</si>
  <si>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</si>
  <si>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</si>
  <si>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</si>
  <si>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</si>
  <si>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</si>
  <si>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</si>
  <si>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</si>
  <si>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</si>
  <si>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</si>
  <si>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</si>
  <si>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</si>
  <si>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</si>
  <si>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</si>
  <si>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</si>
  <si>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</si>
  <si>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</si>
  <si>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</si>
  <si>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</si>
  <si>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</si>
  <si>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</si>
  <si>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</si>
  <si>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</si>
  <si>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</si>
  <si>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</si>
  <si>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</si>
  <si>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</si>
  <si>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</si>
  <si>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</si>
  <si>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</si>
  <si>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</si>
  <si>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</si>
  <si>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</si>
  <si>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</si>
  <si>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</si>
  <si>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</si>
  <si>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</si>
  <si>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</si>
  <si>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</si>
  <si>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</si>
  <si>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</si>
  <si>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</si>
  <si>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</si>
  <si>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</si>
  <si>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</si>
  <si>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</si>
  <si>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</si>
  <si>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</si>
  <si>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</si>
  <si>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</si>
  <si>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</si>
  <si>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</si>
  <si>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</si>
  <si>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</si>
  <si>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</si>
  <si>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</si>
  <si>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</si>
  <si>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</si>
  <si>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</si>
  <si>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</si>
  <si>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</si>
  <si>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</si>
  <si>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</si>
  <si>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</si>
  <si>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</si>
  <si>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</si>
  <si>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</si>
  <si>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</si>
  <si>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</si>
  <si>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</si>
  <si>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</si>
  <si>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</si>
  <si>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</si>
  <si>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</si>
  <si>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</si>
  <si>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</si>
  <si>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</si>
  <si>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</si>
  <si>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</si>
  <si>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</si>
  <si>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</si>
  <si>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</si>
  <si>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</si>
  <si>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</si>
  <si>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</si>
  <si>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</si>
  <si>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</si>
  <si>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</si>
  <si>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</si>
  <si>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</si>
  <si>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</si>
  <si>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</si>
  <si>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</si>
  <si>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</si>
  <si>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</si>
  <si>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</si>
  <si>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</si>
  <si>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</si>
  <si>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</si>
  <si>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</si>
  <si>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</si>
  <si>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</si>
  <si>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</si>
  <si>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</si>
  <si>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</si>
  <si>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</si>
  <si>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</si>
  <si>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</si>
  <si>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</si>
  <si>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</si>
  <si>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</si>
  <si>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</si>
  <si>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</si>
  <si>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</si>
  <si>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</si>
  <si>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</si>
  <si>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</si>
  <si>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</si>
  <si>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</si>
  <si>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</si>
  <si>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</si>
  <si>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</si>
  <si>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</si>
  <si>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</si>
  <si>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</si>
  <si>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</si>
  <si>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</si>
  <si>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</si>
  <si>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</si>
  <si>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</si>
  <si>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</si>
  <si>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</si>
  <si>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</si>
  <si>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</si>
  <si>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</si>
  <si>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</si>
  <si>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</si>
  <si>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</si>
  <si>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</si>
  <si>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</si>
  <si>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</si>
  <si>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</si>
  <si>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</si>
  <si>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</si>
  <si>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</si>
  <si>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</si>
  <si>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</si>
  <si>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</si>
  <si>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</si>
  <si>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</si>
  <si>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</si>
  <si>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</si>
  <si>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</si>
  <si>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</si>
  <si>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</si>
  <si>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</si>
  <si>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</si>
  <si>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</si>
  <si>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</si>
  <si>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</si>
  <si>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</si>
  <si>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</si>
  <si>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</si>
  <si>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</si>
  <si>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</si>
  <si>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</si>
  <si>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</si>
  <si>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</si>
  <si>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</si>
  <si>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</si>
  <si>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</si>
  <si>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</si>
  <si>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</si>
  <si>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</si>
  <si>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</si>
  <si>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</si>
  <si>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</si>
  <si>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</si>
  <si>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</si>
  <si>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</si>
  <si>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</si>
  <si>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</si>
  <si>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</si>
  <si>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</si>
  <si>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</si>
  <si>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</si>
  <si>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</si>
  <si>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</si>
  <si>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</si>
  <si>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</si>
  <si>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</si>
  <si>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</si>
  <si>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</si>
  <si>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</si>
  <si>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</si>
  <si>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</si>
  <si>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</si>
  <si>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</si>
  <si>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</si>
  <si>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</si>
  <si>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</si>
  <si>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</si>
  <si>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</si>
  <si>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</si>
  <si>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</si>
  <si>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</si>
  <si>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</si>
  <si>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</si>
  <si>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</si>
  <si>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</si>
  <si>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</si>
  <si>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</si>
  <si>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</si>
  <si>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</si>
  <si>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</si>
  <si>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</si>
  <si>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</si>
  <si>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</si>
  <si>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</si>
  <si>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</si>
  <si>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</si>
  <si>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</si>
  <si>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</si>
  <si>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</si>
  <si>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</si>
  <si>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</si>
  <si>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</si>
  <si>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</si>
  <si>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</si>
  <si>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</si>
  <si>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</si>
  <si>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</si>
  <si>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</si>
  <si>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</si>
  <si>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</si>
  <si>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</si>
  <si>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</si>
  <si>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</si>
  <si>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</si>
  <si>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</si>
  <si>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</si>
  <si>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</si>
  <si>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</si>
  <si>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</si>
  <si>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</si>
  <si>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</si>
  <si>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</si>
  <si>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</si>
  <si>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</si>
  <si>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</si>
  <si>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</si>
  <si>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</si>
  <si>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</si>
  <si>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</si>
  <si>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</si>
  <si>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</si>
  <si>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</si>
  <si>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</si>
  <si>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</si>
  <si>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</si>
  <si>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</si>
  <si>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</si>
  <si>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</si>
  <si>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</si>
  <si>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</si>
  <si>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</si>
  <si>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</si>
  <si>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</si>
  <si>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</si>
  <si>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</si>
  <si>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</si>
  <si>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</si>
  <si>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</si>
  <si>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</si>
  <si>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</si>
  <si>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</si>
  <si>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</si>
  <si>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</si>
  <si>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</si>
  <si>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</si>
  <si>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</si>
  <si>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</si>
  <si>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</si>
  <si>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</si>
  <si>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</si>
  <si>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</si>
  <si>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</si>
  <si>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</si>
  <si>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</si>
  <si>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</si>
  <si>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</si>
  <si>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</si>
  <si>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</si>
  <si>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</si>
  <si>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</si>
  <si>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</si>
  <si>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</si>
  <si>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</si>
  <si>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</si>
  <si>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</si>
  <si>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</si>
  <si>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</si>
  <si>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</si>
  <si>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</si>
  <si>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</si>
  <si>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</si>
  <si>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</si>
  <si>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</si>
  <si>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</si>
  <si>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</si>
  <si>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</si>
  <si>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</si>
  <si>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</si>
  <si>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</si>
  <si>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</si>
  <si>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</si>
  <si>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</si>
  <si>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</si>
  <si>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</si>
  <si>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</si>
  <si>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</si>
  <si>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</si>
  <si>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</si>
  <si>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</si>
  <si>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</si>
  <si>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</si>
  <si>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</si>
  <si>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</si>
  <si>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</si>
  <si>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</si>
  <si>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</si>
  <si>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</si>
  <si>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</si>
  <si>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</si>
  <si>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</si>
  <si>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</si>
  <si>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</si>
  <si>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</si>
  <si>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</si>
  <si>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</si>
  <si>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</si>
  <si>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</si>
  <si>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</si>
  <si>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</si>
  <si>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</si>
  <si>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</si>
  <si>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</si>
  <si>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</si>
  <si>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</si>
  <si>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</si>
  <si>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</si>
  <si>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</si>
  <si>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</si>
  <si>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</si>
  <si>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</si>
  <si>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</si>
  <si>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</si>
  <si>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</si>
  <si>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</si>
  <si>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</si>
  <si>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</si>
  <si>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</si>
  <si>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</si>
  <si>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</si>
  <si>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</si>
  <si>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</si>
  <si>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</si>
  <si>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</si>
  <si>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</si>
  <si>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</si>
  <si>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</si>
  <si>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</si>
  <si>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</si>
  <si>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</si>
  <si>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</si>
  <si>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</si>
  <si>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</si>
  <si>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</si>
  <si>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</si>
  <si>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</si>
  <si>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</si>
  <si>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</si>
  <si>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</si>
  <si>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</si>
  <si>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</si>
  <si>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</si>
  <si>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</si>
  <si>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</si>
  <si>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</si>
  <si>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</si>
  <si>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</si>
  <si>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</si>
  <si>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</si>
  <si>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</si>
  <si>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</si>
  <si>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</si>
  <si>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</si>
  <si>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</si>
  <si>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</si>
  <si>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</si>
  <si>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</si>
  <si>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</si>
  <si>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</si>
  <si>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</si>
  <si>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</si>
  <si>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</si>
  <si>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</si>
  <si>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</si>
  <si>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</si>
  <si>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</si>
  <si>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</si>
  <si>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</si>
  <si>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</si>
  <si>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</si>
  <si>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</si>
  <si>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</si>
  <si>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</si>
  <si>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</si>
  <si>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</si>
  <si>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</si>
  <si>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</si>
  <si>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</si>
  <si>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</si>
  <si>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</si>
  <si>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</si>
  <si>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</si>
  <si>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</si>
  <si>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</si>
  <si>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</si>
  <si>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</si>
  <si>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</si>
  <si>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</si>
  <si>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</si>
  <si>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</si>
  <si>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</si>
  <si>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</si>
  <si>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</si>
  <si>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</si>
  <si>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</si>
  <si>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</si>
  <si>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</si>
  <si>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</si>
  <si>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</si>
  <si>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</si>
  <si>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</si>
  <si>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</si>
  <si>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</si>
  <si>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</si>
  <si>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</si>
  <si>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</si>
  <si>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</si>
  <si>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</si>
  <si>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</si>
  <si>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</si>
  <si>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</si>
  <si>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</si>
  <si>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</si>
  <si>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</si>
  <si>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</si>
  <si>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</si>
  <si>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</si>
  <si>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</si>
  <si>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</si>
  <si>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</si>
  <si>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</si>
  <si>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</si>
  <si>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</si>
  <si>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</si>
  <si>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</si>
  <si>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</si>
  <si>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</si>
  <si>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</si>
  <si>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</si>
  <si>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</si>
  <si>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</si>
  <si>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</si>
  <si>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</si>
  <si>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</si>
  <si>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</si>
  <si>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</si>
  <si>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</si>
  <si>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</si>
  <si>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</si>
  <si>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</si>
  <si>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</si>
  <si>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</si>
  <si>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</si>
  <si>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</si>
  <si>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</si>
  <si>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</si>
  <si>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</si>
  <si>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</si>
  <si>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</si>
  <si>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</si>
  <si>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</si>
  <si>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</si>
  <si>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</si>
  <si>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</si>
  <si>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</si>
  <si>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</si>
  <si>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</si>
  <si>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</si>
  <si>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</si>
  <si>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</si>
  <si>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</si>
  <si>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</si>
  <si>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</si>
  <si>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</si>
  <si>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</si>
  <si>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</si>
  <si>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</si>
  <si>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</si>
  <si>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</si>
  <si>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</si>
  <si>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</si>
  <si>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</si>
  <si>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</si>
  <si>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</si>
  <si>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</si>
  <si>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</si>
  <si>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</si>
  <si>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</si>
  <si>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</si>
  <si>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</si>
  <si>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</si>
  <si>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</si>
  <si>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</si>
  <si>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</si>
  <si>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</si>
  <si>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</si>
  <si>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</si>
  <si>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</si>
  <si>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</si>
  <si>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</si>
  <si>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</si>
  <si>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</si>
  <si>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</si>
  <si>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</si>
  <si>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</si>
  <si>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</si>
  <si>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</si>
  <si>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</si>
  <si>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</si>
  <si>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</si>
  <si>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</si>
  <si>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</si>
  <si>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</si>
  <si>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</si>
  <si>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</si>
  <si>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</si>
  <si>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</si>
  <si>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</si>
  <si>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</si>
  <si>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</si>
  <si>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</si>
  <si>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</si>
  <si>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</si>
  <si>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</si>
  <si>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</si>
  <si>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</si>
  <si>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</si>
  <si>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</si>
  <si>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</si>
  <si>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</si>
  <si>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</si>
  <si>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</si>
  <si>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</si>
  <si>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</si>
  <si>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</si>
  <si>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</si>
  <si>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</si>
  <si>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</si>
  <si>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</si>
  <si>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</si>
  <si>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</si>
  <si>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</si>
  <si>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</si>
  <si>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</si>
  <si>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</si>
  <si>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</si>
  <si>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</si>
  <si>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</si>
  <si>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</si>
  <si>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</si>
  <si>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</si>
  <si>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</si>
  <si>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</si>
  <si>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</si>
  <si>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</si>
  <si>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</si>
  <si>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</si>
  <si>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</si>
  <si>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</si>
  <si>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</si>
  <si>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</si>
  <si>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</si>
  <si>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</si>
  <si>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</si>
  <si>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</si>
  <si>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</si>
  <si>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</si>
  <si>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</si>
  <si>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</si>
  <si>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</si>
  <si>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</si>
  <si>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</si>
  <si>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</si>
  <si>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</si>
  <si>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</si>
  <si>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</si>
  <si>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</si>
  <si>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</si>
  <si>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</si>
  <si>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</si>
  <si>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</si>
  <si>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</si>
  <si>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</si>
  <si>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</si>
  <si>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</si>
  <si>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</si>
  <si>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</si>
  <si>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</si>
  <si>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</si>
  <si>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</si>
  <si>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</si>
  <si>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</si>
  <si>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</si>
  <si>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</si>
  <si>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</si>
  <si>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</si>
  <si>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</si>
  <si>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</si>
  <si>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</si>
  <si>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</si>
  <si>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</si>
  <si>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</si>
  <si>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</si>
  <si>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</si>
  <si>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</si>
  <si>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</si>
  <si>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</si>
  <si>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</si>
  <si>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</si>
  <si>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</si>
  <si>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</si>
  <si>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</si>
  <si>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</si>
  <si>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</si>
  <si>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</si>
  <si>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</si>
  <si>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</si>
  <si>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</si>
  <si>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</si>
  <si>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</si>
  <si>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</si>
  <si>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</si>
  <si>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</si>
  <si>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</si>
  <si>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</si>
  <si>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</si>
  <si>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</si>
  <si>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</si>
  <si>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</si>
  <si>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</si>
  <si>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</si>
  <si>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</si>
  <si>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</si>
  <si>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</si>
  <si>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</si>
  <si>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</si>
  <si>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</si>
  <si>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</si>
  <si>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</si>
  <si>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</si>
  <si>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</si>
  <si>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</si>
  <si>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</si>
  <si>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</si>
  <si>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</si>
  <si>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</si>
  <si>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</si>
  <si>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</si>
  <si>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</si>
  <si>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</si>
  <si>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</si>
  <si>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</si>
  <si>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</si>
  <si>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</si>
  <si>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</si>
  <si>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</si>
  <si>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</si>
  <si>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</si>
  <si>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</si>
  <si>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</si>
  <si>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</si>
  <si>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</si>
  <si>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</si>
  <si>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</si>
  <si>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</si>
  <si>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</si>
  <si>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</si>
  <si>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</si>
  <si>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</si>
  <si>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</si>
  <si>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</si>
  <si>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</si>
  <si>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</si>
  <si>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</si>
  <si>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</si>
  <si>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</si>
  <si>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</si>
  <si>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</si>
  <si>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</si>
  <si>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</si>
  <si>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</si>
  <si>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</si>
  <si>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</si>
  <si>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</si>
  <si>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</si>
  <si>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</si>
  <si>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</si>
  <si>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</si>
  <si>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</si>
  <si>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</si>
  <si>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</si>
  <si>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</si>
  <si>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</si>
  <si>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</si>
  <si>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</si>
  <si>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</si>
  <si>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</si>
  <si>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</si>
  <si>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</si>
  <si>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</si>
  <si>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</si>
  <si>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</si>
  <si>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</si>
  <si>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</si>
  <si>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</si>
  <si>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</si>
  <si>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</si>
  <si>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</si>
  <si>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</si>
  <si>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</si>
  <si>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</si>
  <si>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</si>
  <si>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</si>
  <si>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</si>
  <si>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</si>
  <si>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</si>
  <si>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</si>
  <si>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</si>
  <si>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</si>
  <si>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</si>
  <si>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</si>
  <si>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</si>
  <si>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</si>
  <si>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</si>
  <si>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</si>
  <si>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</si>
  <si>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</si>
  <si>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</si>
  <si>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</si>
  <si>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</si>
  <si>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</si>
  <si>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</si>
  <si>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</si>
  <si>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</si>
  <si>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</si>
  <si>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</si>
  <si>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</si>
  <si>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</si>
  <si>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</si>
  <si>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</si>
  <si>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</si>
  <si>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</si>
  <si>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</si>
  <si>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</si>
  <si>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</si>
  <si>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</si>
  <si>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</si>
  <si>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</si>
  <si>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</si>
  <si>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</si>
  <si>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</si>
  <si>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</si>
  <si>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</si>
  <si>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</si>
  <si>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</si>
  <si>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</si>
  <si>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</si>
  <si>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</si>
  <si>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</si>
  <si>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</si>
  <si>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</si>
  <si>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</si>
  <si>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</si>
  <si>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</si>
  <si>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</si>
  <si>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</si>
  <si>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</si>
  <si>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</si>
  <si>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</si>
  <si>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</si>
  <si>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</si>
  <si>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</si>
  <si>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</si>
  <si>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</si>
  <si>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</si>
  <si>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</si>
  <si>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</si>
  <si>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</si>
  <si>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</si>
  <si>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</si>
  <si>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</si>
  <si>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</si>
  <si>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</si>
  <si>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</si>
  <si>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</si>
  <si>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</si>
  <si>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</si>
  <si>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</si>
  <si>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</si>
  <si>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</si>
  <si>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</si>
  <si>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</si>
  <si>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</si>
  <si>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</si>
  <si>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</si>
  <si>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</si>
  <si>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</si>
  <si>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</si>
  <si>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</si>
  <si>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</si>
  <si>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</si>
  <si>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</si>
  <si>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</si>
  <si>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</si>
  <si>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</si>
  <si>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</si>
  <si>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</si>
  <si>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</si>
  <si>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</si>
  <si>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</si>
  <si>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</si>
  <si>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</si>
  <si>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</si>
  <si>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</si>
  <si>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</si>
  <si>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</si>
  <si>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</si>
  <si>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</si>
  <si>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</si>
  <si>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</si>
  <si>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</si>
  <si>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</si>
  <si>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</si>
  <si>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</si>
  <si>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</si>
  <si>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</si>
  <si>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</si>
  <si>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</si>
  <si>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</si>
  <si>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</si>
  <si>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</si>
  <si>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</si>
  <si>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</si>
  <si>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</si>
  <si>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</si>
  <si>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</si>
  <si>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</si>
  <si>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</si>
  <si>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</si>
  <si>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</si>
  <si>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</si>
  <si>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</si>
  <si>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</si>
  <si>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</si>
  <si>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</si>
  <si>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</si>
  <si>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</si>
  <si>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</si>
  <si>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</si>
  <si>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</si>
  <si>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</si>
  <si>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</si>
  <si>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</si>
  <si>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</si>
  <si>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</si>
  <si>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</si>
  <si>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</si>
  <si>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</si>
  <si>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</si>
  <si>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</si>
  <si>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</si>
  <si>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</si>
  <si>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</si>
  <si>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</si>
  <si>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</si>
  <si>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</si>
  <si>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</si>
  <si>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</si>
  <si>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</si>
  <si>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</si>
  <si>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</si>
  <si>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</si>
  <si>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</si>
  <si>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</si>
  <si>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</si>
  <si>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</si>
  <si>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</si>
  <si>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</si>
  <si>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</si>
  <si>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</si>
  <si>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</si>
  <si>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</si>
  <si>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</si>
  <si>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</si>
  <si>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</si>
  <si>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</si>
  <si>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</si>
  <si>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</si>
  <si>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</si>
  <si>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</si>
  <si>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</si>
  <si>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</si>
  <si>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</si>
  <si>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</si>
  <si>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</si>
  <si>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</si>
  <si>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</si>
  <si>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</si>
  <si>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</si>
  <si>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</si>
  <si>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</si>
  <si>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</si>
  <si>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</si>
  <si>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</si>
  <si>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</si>
  <si>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</si>
  <si>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</si>
  <si>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</si>
  <si>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</si>
  <si>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</si>
  <si>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</si>
  <si>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</si>
  <si>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</si>
  <si>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</si>
  <si>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</si>
  <si>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</si>
  <si>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</si>
  <si>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</si>
  <si>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</si>
  <si>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</si>
  <si>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</si>
  <si>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</si>
  <si>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</si>
  <si>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</si>
  <si>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</si>
  <si>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</si>
  <si>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</si>
  <si>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</si>
  <si>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</si>
  <si>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</si>
  <si>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</si>
  <si>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</si>
  <si>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</si>
  <si>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</si>
  <si>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</si>
  <si>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</si>
  <si>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</si>
  <si>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</si>
  <si>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</si>
  <si>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</si>
  <si>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</si>
  <si>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</si>
  <si>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</si>
  <si>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</si>
  <si>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</si>
  <si>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</si>
  <si>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</si>
  <si>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</si>
  <si>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</si>
  <si>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</si>
  <si>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</si>
  <si>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</si>
  <si>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</si>
  <si>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</si>
  <si>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</si>
  <si>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</si>
  <si>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</si>
  <si>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</si>
  <si>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</si>
  <si>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</si>
  <si>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</si>
  <si>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</si>
  <si>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</si>
  <si>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</si>
  <si>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</si>
  <si>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</si>
  <si>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</si>
  <si>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</si>
  <si>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</si>
  <si>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</si>
  <si>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</si>
  <si>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</si>
  <si>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</si>
  <si>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</si>
  <si>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</si>
  <si>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</si>
  <si>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</si>
  <si>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</si>
  <si>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</si>
  <si>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</si>
  <si>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</si>
  <si>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</si>
  <si>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</si>
  <si>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</si>
  <si>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</si>
  <si>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</si>
  <si>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</si>
  <si>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</si>
  <si>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</si>
  <si>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</si>
  <si>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</si>
  <si>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</si>
  <si>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</si>
  <si>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</si>
  <si>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</si>
  <si>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</si>
  <si>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</si>
  <si>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</si>
  <si>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</si>
  <si>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</si>
  <si>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</si>
  <si>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</si>
  <si>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</si>
  <si>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</si>
  <si>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</si>
  <si>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</si>
  <si>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</si>
  <si>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</si>
  <si>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</si>
  <si>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</si>
  <si>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</si>
  <si>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</si>
  <si>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</si>
  <si>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</si>
  <si>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</si>
  <si>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</si>
  <si>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</si>
  <si>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</si>
  <si>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</si>
  <si>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</si>
  <si>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</si>
  <si>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</si>
  <si>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</si>
  <si>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</si>
  <si>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</si>
  <si>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</si>
  <si>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</si>
  <si>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</si>
  <si>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</si>
  <si>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</si>
  <si>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</si>
  <si>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</si>
  <si>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</si>
  <si>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</si>
  <si>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</si>
  <si>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</si>
  <si>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</si>
  <si>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</si>
  <si>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</si>
  <si>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</si>
  <si>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</si>
  <si>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</si>
  <si>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</si>
  <si>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</si>
  <si>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</si>
  <si>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</si>
  <si>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</si>
  <si>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</si>
  <si>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</si>
  <si>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</si>
  <si>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</si>
  <si>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</si>
  <si>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</si>
  <si>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</si>
  <si>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</si>
  <si>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</si>
  <si>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</si>
  <si>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</si>
  <si>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</si>
  <si>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</si>
  <si>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</si>
  <si>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</si>
  <si>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</si>
  <si>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</si>
  <si>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</si>
  <si>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</si>
  <si>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</si>
  <si>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</si>
  <si>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</si>
  <si>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</si>
  <si>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</si>
  <si>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</si>
  <si>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</si>
  <si>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</si>
  <si>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</si>
  <si>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</si>
  <si>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</si>
  <si>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</si>
  <si>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</si>
  <si>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</si>
  <si>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</si>
  <si>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</si>
  <si>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</si>
  <si>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</si>
  <si>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</si>
  <si>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</si>
  <si>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</si>
  <si>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</si>
  <si>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</si>
  <si>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</si>
  <si>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</si>
  <si>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</si>
  <si>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</si>
  <si>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</si>
  <si>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</si>
  <si>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</si>
  <si>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</si>
  <si>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</si>
  <si>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</si>
  <si>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</si>
  <si>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</si>
  <si>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</si>
  <si>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</si>
  <si>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</si>
  <si>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</si>
  <si>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</si>
  <si>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</si>
  <si>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</si>
  <si>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</si>
  <si>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</si>
  <si>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</si>
  <si>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</si>
  <si>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</si>
  <si>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</si>
  <si>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</si>
  <si>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</si>
  <si>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</si>
  <si>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</si>
  <si>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</si>
  <si>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</si>
  <si>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</si>
  <si>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</si>
  <si>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</si>
  <si>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</si>
  <si>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</si>
  <si>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</si>
  <si>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</si>
  <si>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</si>
  <si>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</si>
  <si>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</si>
  <si>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</si>
  <si>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</si>
  <si>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</si>
  <si>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</si>
  <si>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</si>
  <si>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</si>
  <si>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</si>
  <si>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</si>
  <si>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</si>
  <si>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</si>
  <si>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</si>
  <si>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</si>
  <si>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</si>
  <si>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</si>
  <si>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</si>
  <si>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</si>
  <si>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</si>
  <si>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</si>
  <si>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</si>
  <si>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</si>
  <si>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</si>
  <si>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</si>
  <si>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</si>
  <si>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</si>
  <si>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</si>
  <si>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</si>
  <si>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</si>
  <si>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</si>
  <si>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</si>
  <si>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</si>
  <si>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</si>
  <si>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</si>
  <si>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</si>
  <si>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</si>
  <si>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</si>
  <si>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</si>
  <si>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</si>
  <si>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</si>
  <si>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</si>
  <si>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</si>
  <si>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</si>
  <si>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</si>
  <si>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</si>
  <si>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</si>
  <si>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</si>
  <si>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</si>
  <si>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</si>
  <si>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</si>
  <si>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</si>
  <si>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</si>
  <si>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</si>
  <si>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</si>
  <si>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</si>
  <si>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</si>
  <si>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</si>
  <si>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</si>
  <si>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</si>
  <si>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</si>
  <si>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</si>
  <si>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</si>
  <si>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</si>
  <si>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</si>
  <si>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</si>
  <si>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</si>
  <si>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</si>
  <si>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</si>
  <si>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</si>
  <si>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</si>
  <si>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</si>
  <si>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</si>
  <si>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</si>
  <si>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</si>
  <si>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</si>
  <si>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</si>
  <si>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</si>
  <si>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</si>
  <si>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</si>
  <si>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</si>
  <si>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</si>
  <si>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</si>
  <si>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</si>
  <si>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</si>
  <si>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</si>
  <si>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</si>
  <si>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</si>
  <si>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</si>
  <si>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</si>
  <si>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</si>
  <si>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</si>
  <si>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</si>
  <si>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</si>
  <si>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</si>
  <si>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</si>
  <si>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</si>
  <si>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</si>
  <si>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</si>
  <si>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</si>
  <si>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</si>
  <si>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</si>
  <si>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</si>
  <si>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</si>
  <si>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</si>
  <si>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</si>
  <si>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</si>
  <si>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</si>
  <si>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</si>
  <si>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</si>
  <si>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</si>
  <si>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</si>
  <si>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</si>
  <si>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</si>
  <si>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</si>
  <si>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</si>
  <si>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</si>
  <si>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</si>
  <si>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</si>
  <si>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</si>
  <si>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</si>
  <si>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</si>
  <si>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</si>
  <si>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</si>
  <si>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</si>
  <si>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</si>
  <si>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</si>
  <si>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</si>
  <si>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</si>
  <si>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</si>
  <si>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</si>
  <si>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</si>
  <si>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</si>
  <si>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</si>
  <si>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</si>
  <si>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</si>
  <si>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</si>
  <si>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</si>
  <si>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</si>
  <si>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</si>
  <si>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</si>
  <si>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</si>
  <si>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</si>
  <si>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</si>
  <si>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</si>
  <si>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</si>
  <si>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</si>
  <si>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</si>
  <si>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</si>
  <si>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</si>
  <si>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</si>
  <si>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</si>
  <si>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</si>
  <si>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</si>
  <si>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</si>
  <si>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</si>
  <si>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</si>
  <si>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</si>
  <si>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</si>
  <si>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</si>
  <si>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</si>
  <si>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</si>
  <si>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</si>
  <si>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</si>
  <si>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</si>
  <si>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</si>
  <si>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</si>
  <si>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</si>
  <si>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</si>
  <si>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</si>
  <si>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</si>
  <si>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</si>
  <si>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</si>
  <si>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</si>
  <si>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</si>
  <si>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</si>
  <si>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</si>
  <si>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</si>
  <si>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</si>
  <si>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</si>
  <si>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</si>
  <si>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</si>
  <si>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</si>
  <si>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</si>
  <si>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</si>
  <si>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</si>
  <si>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</si>
  <si>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</si>
  <si>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</si>
  <si>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</si>
  <si>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</si>
  <si>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</si>
  <si>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</si>
  <si>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</si>
  <si>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</si>
  <si>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</si>
  <si>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</si>
  <si>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</si>
  <si>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</si>
  <si>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</si>
  <si>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</si>
  <si>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</si>
  <si>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</si>
  <si>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</si>
  <si>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</si>
  <si>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</si>
  <si>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</si>
  <si>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</si>
  <si>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</si>
  <si>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</si>
  <si>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</si>
  <si>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</si>
  <si>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</si>
  <si>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</si>
  <si>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</si>
  <si>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</si>
  <si>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</si>
  <si>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</si>
  <si>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</si>
  <si>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</si>
  <si>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</si>
  <si>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</si>
  <si>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</si>
  <si>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</si>
  <si>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</si>
  <si>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</si>
  <si>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</si>
  <si>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</si>
  <si>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</si>
  <si>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</si>
  <si>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</si>
  <si>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</si>
  <si>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</si>
  <si>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</si>
  <si>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</si>
  <si>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</si>
  <si>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</si>
  <si>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</si>
  <si>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</si>
  <si>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</si>
  <si>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</si>
  <si>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</si>
  <si>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</si>
  <si>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</si>
  <si>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</si>
  <si>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</si>
  <si>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</si>
  <si>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</si>
  <si>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</si>
  <si>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</si>
  <si>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</si>
  <si>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</si>
  <si>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</si>
  <si>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</si>
  <si>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</si>
  <si>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</si>
  <si>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</si>
  <si>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</si>
  <si>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</si>
  <si>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</si>
  <si>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</si>
  <si>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</si>
  <si>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</si>
  <si>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</si>
  <si>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</si>
  <si>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</si>
  <si>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</si>
  <si>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</si>
  <si>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</si>
  <si>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</si>
  <si>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</si>
  <si>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</si>
  <si>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</si>
  <si>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</si>
  <si>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</si>
  <si>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</si>
  <si>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</si>
  <si>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</si>
  <si>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</si>
  <si>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</si>
  <si>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</si>
  <si>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</si>
  <si>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</si>
  <si>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</si>
  <si>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</si>
  <si>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</si>
  <si>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</si>
  <si>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</si>
  <si>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</si>
  <si>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</si>
  <si>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</si>
  <si>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</si>
  <si>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</si>
  <si>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</si>
  <si>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</si>
  <si>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</si>
  <si>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</si>
  <si>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</si>
  <si>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</si>
  <si>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</si>
  <si>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</si>
  <si>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</si>
  <si>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</si>
  <si>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</si>
  <si>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</si>
  <si>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</si>
  <si>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</si>
  <si>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</si>
  <si>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</si>
  <si>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</si>
  <si>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</si>
  <si>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</si>
  <si>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</si>
  <si>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</si>
  <si>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</si>
  <si>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</si>
  <si>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</si>
  <si>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</si>
  <si>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</si>
  <si>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</si>
  <si>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</si>
  <si>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</si>
  <si>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</si>
  <si>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</si>
  <si>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</si>
  <si>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</si>
  <si>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</si>
  <si>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</si>
  <si>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</si>
  <si>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</si>
  <si>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</si>
  <si>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</si>
  <si>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</si>
  <si>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</si>
  <si>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</si>
  <si>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</si>
  <si>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</si>
  <si>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</si>
  <si>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</si>
  <si>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</si>
  <si>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</si>
  <si>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</si>
  <si>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</si>
  <si>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</si>
  <si>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</si>
  <si>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</si>
  <si>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</si>
  <si>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</si>
  <si>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</si>
  <si>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</si>
  <si>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</si>
  <si>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</si>
  <si>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</si>
  <si>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</si>
  <si>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</si>
  <si>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</si>
  <si>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</si>
  <si>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</si>
  <si>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</si>
  <si>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</si>
  <si>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</si>
  <si>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</si>
  <si>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</si>
  <si>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</si>
  <si>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</si>
  <si>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</si>
  <si>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</si>
  <si>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</si>
  <si>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</si>
  <si>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</si>
  <si>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</si>
  <si>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</si>
  <si>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</si>
  <si>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</si>
  <si>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</si>
  <si>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</si>
  <si>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</si>
  <si>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</si>
  <si>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</si>
  <si>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</si>
  <si>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</si>
  <si>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</si>
  <si>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</si>
  <si>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</si>
  <si>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</si>
  <si>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</si>
  <si>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</si>
  <si>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</si>
  <si>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</si>
  <si>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</si>
  <si>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</si>
  <si>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</si>
  <si>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</si>
  <si>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</si>
  <si>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</si>
  <si>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</si>
  <si>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</si>
  <si>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</si>
  <si>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</si>
  <si>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</si>
  <si>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</si>
  <si>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</si>
  <si>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</si>
  <si>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</si>
  <si>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</si>
  <si>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</si>
  <si>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</si>
  <si>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</si>
  <si>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</si>
  <si>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</si>
  <si>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</si>
  <si>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</si>
  <si>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</si>
  <si>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</si>
  <si>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</si>
  <si>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</si>
  <si>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</si>
  <si>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</si>
  <si>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</si>
  <si>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</si>
  <si>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</si>
  <si>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</si>
  <si>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</si>
  <si>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</si>
  <si>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</si>
  <si>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</si>
  <si>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</si>
  <si>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</si>
  <si>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</si>
  <si>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</si>
  <si>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</si>
  <si>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</si>
  <si>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</si>
  <si>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</si>
  <si>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</si>
  <si>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</si>
  <si>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</si>
  <si>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</si>
  <si>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</si>
  <si>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</si>
  <si>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</si>
  <si>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</si>
  <si>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</si>
  <si>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</si>
  <si>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</si>
  <si>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</si>
  <si>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</si>
  <si>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</si>
  <si>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</si>
  <si>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</si>
  <si>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</si>
  <si>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</si>
  <si>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</si>
  <si>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</si>
  <si>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</si>
  <si>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</si>
  <si>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</si>
  <si>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</si>
  <si>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</si>
  <si>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</si>
  <si>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</si>
  <si>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</si>
  <si>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</si>
  <si>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</si>
  <si>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</si>
  <si>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</si>
  <si>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</si>
  <si>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</si>
  <si>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</si>
  <si>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</si>
  <si>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</si>
  <si>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</si>
  <si>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</si>
  <si>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</si>
  <si>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</si>
  <si>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</si>
  <si>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</si>
  <si>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</si>
  <si>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</si>
  <si>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</si>
  <si>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</si>
  <si>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</si>
  <si>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</si>
  <si>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</si>
  <si>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</si>
  <si>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</si>
  <si>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</si>
  <si>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</si>
  <si>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</si>
  <si>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</si>
  <si>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</si>
  <si>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</si>
  <si>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</si>
  <si>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</si>
  <si>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</si>
  <si>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</si>
  <si>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</si>
  <si>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</si>
  <si>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</si>
  <si>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</si>
  <si>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</si>
  <si>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</si>
  <si>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</si>
  <si>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</si>
  <si>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</si>
  <si>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</si>
  <si>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</si>
  <si>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</si>
  <si>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</si>
  <si>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</si>
  <si>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</si>
  <si>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</si>
  <si>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</si>
  <si>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</si>
  <si>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</si>
  <si>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</si>
  <si>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</si>
  <si>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</si>
  <si>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</si>
  <si>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</si>
  <si>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</si>
  <si>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</si>
  <si>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</si>
  <si>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</si>
  <si>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</si>
  <si>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</si>
  <si>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</si>
  <si>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</si>
  <si>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</si>
  <si>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</si>
  <si>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</si>
  <si>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</si>
  <si>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</si>
  <si>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</si>
  <si>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</si>
  <si>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</si>
  <si>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</si>
  <si>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</si>
  <si>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</si>
  <si>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</si>
  <si>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</si>
  <si>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</si>
  <si>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</si>
  <si>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</si>
  <si>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</si>
  <si>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</si>
  <si>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</si>
  <si>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</si>
  <si>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</si>
  <si>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</si>
  <si>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</si>
  <si>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</si>
  <si>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</si>
  <si>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</si>
  <si>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</si>
  <si>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</si>
  <si>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</si>
  <si>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</si>
  <si>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</si>
  <si>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</si>
  <si>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</si>
  <si>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</si>
  <si>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</si>
  <si>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</si>
  <si>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</si>
  <si>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</si>
  <si>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</si>
  <si>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</si>
  <si>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</si>
  <si>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</si>
  <si>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</si>
  <si>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</si>
  <si>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</si>
  <si>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</si>
  <si>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</si>
  <si>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</si>
  <si>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</si>
  <si>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</si>
  <si>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</si>
  <si>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</si>
  <si>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</si>
  <si>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</si>
  <si>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</si>
  <si>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</si>
  <si>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</si>
  <si>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</si>
  <si>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</si>
  <si>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</si>
  <si>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</si>
  <si>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</si>
  <si>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</si>
  <si>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</si>
  <si>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</si>
  <si>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</si>
  <si>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</si>
  <si>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</si>
  <si>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</si>
  <si>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</si>
  <si>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</si>
  <si>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</si>
  <si>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</si>
  <si>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</si>
  <si>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</si>
  <si>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</si>
  <si>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</si>
  <si>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</si>
  <si>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</si>
  <si>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</si>
  <si>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</si>
  <si>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</si>
  <si>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</si>
  <si>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</si>
  <si>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</si>
  <si>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</si>
  <si>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</si>
  <si>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</si>
  <si>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</si>
  <si>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</si>
  <si>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</si>
  <si>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</si>
  <si>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</si>
  <si>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</si>
  <si>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</si>
  <si>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</si>
  <si>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</si>
  <si>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</si>
  <si>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</si>
  <si>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</si>
  <si>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</si>
  <si>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</si>
  <si>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</si>
  <si>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</si>
  <si>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</si>
  <si>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</si>
  <si>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</si>
  <si>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</si>
  <si>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</si>
  <si>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</si>
  <si>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</si>
  <si>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</si>
  <si>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</si>
  <si>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</si>
  <si>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</si>
  <si>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</si>
  <si>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</si>
  <si>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</si>
  <si>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</si>
  <si>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</si>
  <si>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</si>
  <si>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</si>
  <si>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</si>
  <si>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</si>
  <si>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</si>
  <si>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</si>
  <si>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</si>
  <si>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</si>
  <si>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</si>
  <si>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</si>
  <si>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</si>
  <si>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</si>
  <si>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</si>
  <si>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</si>
  <si>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</si>
  <si>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</si>
  <si>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</si>
  <si>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</si>
  <si>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</si>
  <si>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</si>
  <si>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</si>
  <si>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</si>
  <si>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</si>
  <si>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</si>
  <si>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</si>
  <si>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</si>
  <si>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</si>
  <si>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</si>
  <si>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</si>
  <si>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</si>
  <si>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</si>
  <si>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</si>
  <si>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</si>
  <si>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</si>
  <si>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</si>
  <si>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</si>
  <si>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</si>
  <si>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</si>
  <si>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</si>
  <si>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</si>
  <si>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</si>
  <si>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</si>
  <si>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</si>
  <si>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</si>
  <si>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</si>
  <si>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</si>
  <si>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</si>
  <si>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</si>
  <si>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</si>
  <si>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</si>
  <si>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</si>
  <si>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</si>
  <si>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</si>
  <si>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</si>
  <si>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</si>
  <si>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</si>
  <si>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</si>
  <si>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</si>
  <si>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</si>
  <si>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</si>
  <si>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</si>
  <si>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</si>
  <si>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</si>
  <si>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</si>
  <si>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</si>
  <si>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</si>
  <si>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</si>
  <si>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</si>
  <si>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</si>
  <si>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</si>
  <si>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</si>
  <si>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</si>
  <si>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</si>
  <si>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</si>
  <si>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</si>
  <si>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</si>
  <si>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</si>
  <si>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</si>
  <si>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</si>
  <si>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</si>
  <si>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</si>
  <si>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</si>
  <si>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</si>
  <si>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</si>
  <si>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</si>
  <si>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</si>
  <si>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</si>
  <si>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</si>
  <si>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</si>
  <si>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</si>
  <si>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</si>
  <si>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</si>
  <si>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</si>
  <si>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</si>
  <si>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</si>
  <si>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</si>
  <si>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</si>
  <si>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</si>
  <si>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</si>
  <si>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</si>
  <si>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</si>
  <si>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</si>
  <si>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</si>
  <si>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</si>
  <si>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</si>
  <si>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</si>
  <si>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</si>
  <si>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</si>
  <si>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</si>
  <si>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</si>
  <si>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</si>
  <si>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</si>
  <si>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</si>
  <si>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</si>
  <si>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</si>
  <si>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</si>
  <si>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</si>
  <si>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</si>
  <si>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</si>
  <si>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</si>
  <si>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</si>
  <si>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</si>
  <si>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</si>
  <si>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</si>
  <si>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</si>
  <si>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</si>
  <si>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</si>
  <si>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</si>
  <si>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</si>
  <si>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</si>
  <si>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</si>
  <si>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</si>
  <si>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</si>
  <si>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</si>
  <si>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</si>
  <si>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</si>
  <si>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</si>
  <si>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</si>
  <si>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</si>
  <si>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</si>
  <si>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</si>
  <si>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</si>
  <si>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</si>
  <si>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</si>
  <si>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</si>
  <si>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</si>
  <si>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</si>
  <si>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</si>
  <si>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</si>
  <si>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</si>
  <si>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</si>
  <si>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</si>
  <si>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</si>
  <si>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</si>
  <si>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</si>
  <si>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</si>
  <si>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</si>
  <si>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</si>
  <si>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</si>
  <si>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</si>
  <si>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</si>
  <si>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</si>
  <si>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</si>
  <si>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</si>
  <si>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</si>
  <si>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</si>
  <si>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</si>
  <si>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</si>
  <si>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</si>
  <si>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</si>
  <si>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</si>
  <si>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</si>
  <si>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</si>
  <si>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</si>
  <si>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</si>
  <si>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</si>
  <si>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</si>
  <si>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</si>
  <si>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</si>
  <si>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</si>
  <si>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</si>
  <si>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</si>
  <si>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</si>
  <si>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</si>
  <si>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</si>
  <si>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</si>
  <si>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</si>
  <si>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</si>
  <si>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</si>
  <si>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</si>
  <si>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</si>
  <si>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</si>
  <si>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</si>
  <si>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</si>
  <si>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</si>
  <si>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</si>
  <si>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</si>
  <si>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</si>
  <si>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</si>
  <si>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</si>
  <si>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</si>
  <si>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</si>
  <si>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</si>
  <si>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</si>
  <si>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</si>
  <si>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</si>
  <si>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</si>
  <si>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</si>
  <si>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</si>
  <si>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</si>
  <si>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</si>
  <si>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</si>
  <si>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</si>
  <si>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</si>
  <si>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</si>
  <si>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</si>
  <si>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</si>
  <si>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</si>
  <si>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</si>
  <si>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</si>
  <si>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</si>
  <si>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</si>
  <si>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</si>
  <si>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</si>
  <si>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</si>
  <si>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</si>
  <si>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</si>
  <si>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</si>
  <si>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</si>
  <si>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</si>
  <si>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</si>
  <si>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</si>
  <si>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</si>
  <si>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</si>
  <si>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</si>
  <si>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</si>
  <si>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</si>
  <si>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</si>
  <si>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</si>
  <si>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</si>
  <si>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</si>
  <si>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</si>
  <si>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</si>
  <si>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</si>
  <si>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</si>
  <si>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</si>
  <si>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</si>
  <si>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</si>
  <si>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</si>
  <si>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</si>
  <si>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</si>
  <si>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</si>
  <si>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</si>
  <si>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</si>
  <si>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</si>
  <si>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</si>
  <si>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</si>
  <si>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</si>
  <si>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</si>
  <si>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</si>
  <si>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</si>
  <si>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</si>
  <si>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</si>
  <si>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</si>
  <si>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</si>
  <si>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</si>
  <si>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</si>
  <si>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</si>
  <si>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</si>
  <si>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</si>
  <si>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</si>
  <si>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</si>
  <si>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</si>
  <si>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</si>
  <si>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</si>
  <si>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</si>
  <si>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</si>
  <si>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</si>
  <si>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</si>
  <si>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</si>
  <si>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</si>
  <si>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</si>
  <si>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</si>
  <si>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</si>
  <si>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</si>
  <si>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</si>
  <si>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</si>
  <si>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</si>
  <si>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</si>
  <si>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</si>
  <si>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</si>
  <si>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</si>
  <si>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</si>
  <si>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</si>
  <si>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</si>
  <si>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</si>
  <si>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</si>
  <si>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</si>
  <si>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</si>
  <si>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</si>
  <si>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</si>
  <si>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</si>
  <si>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</si>
  <si>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</si>
  <si>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</si>
  <si>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</si>
  <si>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</si>
  <si>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</si>
  <si>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</si>
  <si>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</si>
  <si>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</si>
  <si>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</si>
  <si>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</si>
  <si>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</si>
  <si>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</si>
  <si>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</si>
  <si>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</si>
  <si>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</si>
  <si>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</si>
  <si>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</si>
  <si>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</si>
  <si>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</si>
  <si>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</si>
  <si>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</si>
  <si>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</si>
  <si>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</si>
  <si>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</si>
  <si>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</si>
  <si>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</si>
  <si>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</si>
  <si>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</si>
  <si>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</si>
  <si>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</si>
  <si>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</si>
  <si>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</si>
  <si>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</si>
  <si>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</si>
  <si>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</si>
  <si>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</si>
  <si>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</si>
  <si>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</si>
  <si>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</si>
  <si>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</si>
  <si>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</si>
  <si>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</si>
  <si>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</si>
  <si>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</si>
  <si>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</si>
  <si>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</si>
  <si>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</si>
  <si>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</si>
  <si>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</si>
  <si>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</si>
  <si>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</si>
  <si>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</si>
  <si>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</si>
  <si>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</si>
  <si>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</si>
  <si>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</si>
  <si>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</si>
  <si>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</si>
  <si>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</si>
  <si>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</si>
  <si>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</si>
  <si>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</si>
  <si>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</si>
  <si>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</si>
  <si>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</si>
  <si>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</si>
  <si>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</si>
  <si>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</si>
  <si>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</si>
  <si>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</si>
  <si>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</si>
  <si>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</si>
  <si>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</si>
  <si>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</si>
  <si>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</si>
  <si>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</si>
  <si>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</si>
  <si>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</si>
  <si>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</si>
  <si>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</si>
  <si>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</si>
  <si>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</si>
  <si>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</si>
  <si>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</si>
  <si>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</si>
  <si>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</si>
  <si>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</si>
  <si>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</si>
  <si>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</si>
  <si>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</si>
  <si>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</si>
  <si>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</si>
  <si>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</si>
  <si>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</si>
  <si>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</si>
  <si>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</si>
  <si>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</si>
  <si>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</si>
  <si>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</si>
  <si>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</si>
  <si>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</si>
  <si>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</si>
  <si>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</si>
  <si>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</si>
  <si>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</si>
  <si>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</si>
  <si>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</si>
  <si>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</si>
  <si>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</si>
  <si>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</si>
  <si>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</si>
  <si>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</si>
  <si>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</si>
  <si>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</si>
  <si>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</si>
  <si>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</si>
  <si>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</si>
  <si>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</si>
  <si>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</si>
  <si>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</si>
  <si>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</si>
  <si>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</si>
  <si>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</si>
  <si>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</si>
  <si>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</si>
  <si>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</si>
  <si>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</si>
  <si>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</si>
  <si>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</si>
  <si>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</si>
  <si>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</si>
  <si>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</si>
  <si>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</si>
  <si>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</si>
  <si>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</si>
  <si>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</si>
  <si>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</si>
  <si>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</si>
  <si>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</si>
  <si>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</si>
  <si>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</si>
  <si>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</si>
  <si>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</si>
  <si>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</si>
  <si>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</si>
  <si>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</si>
  <si>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</si>
  <si>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</si>
  <si>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</si>
  <si>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</si>
  <si>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</si>
  <si>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</si>
  <si>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</si>
  <si>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</si>
  <si>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</si>
  <si>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</si>
  <si>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</si>
  <si>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</si>
  <si>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</si>
  <si>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</si>
  <si>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</si>
  <si>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</si>
  <si>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</si>
  <si>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</si>
  <si>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</si>
  <si>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</si>
  <si>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</si>
  <si>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</si>
  <si>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</si>
  <si>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</si>
  <si>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</si>
  <si>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</si>
  <si>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</si>
  <si>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</si>
  <si>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</si>
  <si>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</si>
  <si>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</si>
  <si>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</si>
  <si>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</si>
  <si>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</si>
  <si>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</si>
  <si>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</si>
  <si>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</si>
  <si>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</si>
  <si>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</si>
  <si>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</si>
  <si>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</si>
  <si>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</si>
  <si>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</si>
  <si>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</si>
  <si>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</si>
  <si>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</si>
  <si>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</si>
  <si>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</si>
  <si>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</si>
  <si>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</si>
  <si>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</si>
  <si>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</si>
  <si>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</si>
  <si>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</si>
  <si>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</si>
  <si>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</si>
  <si>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</si>
  <si>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</si>
  <si>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</si>
  <si>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</si>
  <si>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</si>
  <si>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</si>
  <si>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</si>
  <si>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</si>
  <si>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</si>
  <si>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</si>
  <si>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</si>
  <si>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</si>
  <si>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</si>
  <si>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</si>
  <si>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</si>
  <si>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</si>
  <si>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</si>
  <si>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</si>
  <si>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</si>
  <si>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</si>
  <si>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</si>
  <si>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</si>
  <si>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</si>
  <si>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</si>
  <si>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</si>
  <si>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</si>
  <si>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</si>
  <si>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</si>
  <si>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</si>
  <si>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</si>
  <si>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</si>
  <si>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</si>
  <si>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</si>
  <si>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</si>
  <si>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</si>
  <si>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</si>
  <si>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</si>
  <si>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</si>
  <si>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</si>
  <si>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</si>
  <si>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</si>
  <si>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</si>
  <si>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</si>
  <si>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</si>
  <si>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</si>
  <si>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</si>
  <si>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</si>
  <si>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</si>
  <si>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</si>
  <si>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</si>
  <si>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</si>
  <si>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</si>
  <si>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</si>
  <si>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</si>
  <si>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</si>
  <si>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</si>
  <si>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</si>
  <si>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</si>
  <si>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</si>
  <si>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</si>
  <si>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</si>
  <si>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</si>
  <si>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</si>
  <si>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</si>
  <si>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</si>
  <si>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</si>
  <si>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</si>
  <si>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</si>
  <si>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</si>
  <si>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</si>
  <si>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</si>
  <si>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</si>
  <si>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</si>
  <si>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</si>
  <si>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</si>
  <si>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</si>
  <si>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</si>
  <si>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</si>
  <si>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</si>
  <si>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</si>
  <si>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</si>
  <si>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</si>
  <si>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</si>
  <si>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</si>
  <si>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</si>
  <si>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</si>
  <si>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</si>
  <si>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</si>
  <si>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</si>
  <si>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</si>
  <si>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</si>
  <si>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</si>
  <si>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</si>
  <si>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</si>
  <si>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</si>
  <si>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</si>
  <si>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</si>
  <si>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</si>
  <si>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</si>
  <si>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</si>
  <si>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</si>
  <si>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</si>
  <si>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</si>
  <si>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</si>
  <si>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</si>
  <si>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</si>
  <si>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</si>
  <si>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</si>
  <si>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</si>
  <si>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</si>
  <si>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</si>
  <si>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</si>
  <si>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</si>
  <si>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</si>
  <si>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</si>
  <si>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</si>
  <si>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</si>
  <si>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</si>
  <si>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</si>
  <si>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</si>
  <si>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</si>
  <si>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</si>
  <si>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</si>
  <si>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</si>
  <si>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</si>
  <si>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</si>
  <si>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</si>
  <si>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</si>
  <si>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</si>
  <si>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</si>
  <si>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</si>
  <si>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</si>
  <si>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</si>
  <si>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</si>
  <si>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</si>
  <si>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</si>
  <si>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</si>
  <si>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</si>
  <si>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</si>
  <si>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</si>
  <si>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</si>
  <si>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</si>
  <si>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</si>
  <si>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</si>
  <si>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</si>
  <si>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</si>
  <si>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</si>
  <si>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</si>
  <si>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</si>
  <si>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</si>
  <si>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</si>
  <si>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</si>
  <si>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</si>
  <si>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</si>
  <si>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</si>
  <si>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</si>
  <si>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</si>
  <si>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</si>
  <si>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</si>
  <si>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</si>
  <si>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</si>
  <si>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</si>
  <si>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</si>
  <si>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</si>
  <si>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</si>
  <si>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</si>
  <si>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</si>
  <si>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</si>
  <si>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</si>
  <si>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</si>
  <si>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</si>
  <si>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</si>
  <si>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</si>
  <si>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</si>
  <si>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</si>
  <si>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</si>
  <si>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</si>
  <si>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</si>
  <si>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</si>
  <si>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</si>
  <si>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</si>
  <si>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</si>
  <si>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</si>
  <si>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</si>
  <si>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</si>
  <si>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</si>
  <si>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</si>
  <si>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</si>
  <si>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</si>
  <si>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</si>
  <si>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</si>
  <si>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</si>
  <si>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</si>
  <si>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</si>
  <si>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</si>
  <si>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</si>
  <si>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</si>
  <si>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</si>
  <si>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</si>
  <si>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</si>
  <si>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</si>
  <si>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</si>
  <si>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</si>
  <si>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</si>
  <si>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</si>
  <si>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</si>
  <si>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</si>
  <si>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</si>
  <si>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</si>
  <si>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</si>
  <si>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</si>
  <si>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</si>
  <si>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</si>
  <si>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</si>
  <si>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</si>
  <si>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</si>
  <si>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</si>
  <si>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</si>
  <si>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</si>
  <si>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</si>
  <si>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</si>
  <si>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</si>
  <si>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</si>
  <si>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</si>
  <si>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</si>
  <si>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</si>
  <si>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</si>
  <si>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</si>
  <si>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</si>
  <si>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</si>
  <si>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</si>
  <si>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</si>
  <si>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</si>
  <si>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</si>
  <si>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</si>
  <si>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</si>
  <si>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</si>
  <si>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</si>
  <si>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</si>
  <si>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</si>
  <si>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</si>
  <si>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</si>
  <si>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</si>
  <si>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</si>
  <si>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</si>
  <si>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</si>
  <si>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</si>
  <si>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</si>
  <si>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</si>
  <si>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</si>
  <si>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</si>
  <si>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</si>
  <si>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</si>
  <si>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</si>
  <si>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</si>
  <si>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</si>
  <si>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</si>
  <si>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</si>
  <si>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</si>
  <si>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</si>
  <si>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</si>
  <si>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</si>
  <si>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</si>
  <si>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</si>
  <si>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</si>
  <si>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</si>
  <si>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</si>
  <si>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</si>
  <si>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</si>
  <si>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</si>
  <si>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</si>
  <si>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</si>
  <si>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</si>
  <si>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</si>
  <si>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</si>
  <si>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</si>
  <si>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</si>
  <si>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</si>
  <si>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</si>
  <si>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</si>
  <si>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</si>
  <si>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</si>
  <si>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</si>
  <si>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</si>
  <si>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</si>
  <si>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</si>
  <si>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</si>
  <si>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</si>
  <si>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</si>
  <si>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</si>
  <si>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</si>
  <si>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</si>
  <si>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</si>
  <si>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</si>
  <si>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</si>
  <si>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</si>
  <si>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</si>
  <si>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</si>
  <si>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</si>
  <si>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</si>
  <si>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</si>
  <si>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</si>
  <si>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</si>
  <si>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</si>
  <si>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</si>
  <si>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</si>
  <si>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</si>
  <si>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</si>
  <si>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</si>
  <si>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</si>
  <si>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</si>
  <si>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</si>
  <si>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</si>
  <si>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</si>
  <si>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</si>
  <si>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</si>
  <si>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</si>
  <si>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</si>
  <si>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</si>
  <si>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</si>
  <si>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</si>
  <si>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</si>
  <si>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</si>
  <si>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</si>
  <si>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</si>
  <si>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</si>
  <si>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</si>
  <si>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</si>
  <si>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</si>
  <si>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</si>
  <si>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</si>
  <si>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</si>
  <si>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</si>
  <si>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</si>
  <si>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</si>
  <si>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</si>
  <si>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</si>
  <si>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</si>
  <si>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</si>
  <si>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</si>
  <si>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</si>
  <si>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</si>
  <si>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</si>
  <si>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</si>
  <si>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</si>
  <si>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</si>
  <si>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</si>
  <si>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</si>
  <si>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</si>
  <si>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</si>
  <si>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</si>
  <si>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</si>
  <si>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</si>
  <si>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</si>
  <si>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</si>
  <si>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</si>
  <si>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</si>
  <si>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</si>
  <si>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</si>
  <si>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</si>
  <si>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</si>
  <si>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</si>
  <si>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</si>
  <si>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</si>
  <si>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</si>
  <si>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</si>
  <si>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</si>
  <si>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</si>
  <si>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</si>
  <si>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</si>
  <si>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</si>
  <si>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</si>
  <si>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</si>
  <si>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</si>
  <si>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</si>
  <si>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</si>
  <si>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</si>
  <si>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</si>
  <si>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</si>
  <si>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</si>
  <si>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</si>
  <si>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</si>
  <si>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</si>
  <si>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</si>
  <si>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</si>
  <si>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</si>
  <si>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</si>
  <si>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</si>
  <si>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</si>
  <si>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</si>
  <si>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</si>
  <si>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</si>
  <si>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</si>
  <si>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</si>
  <si>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</si>
  <si>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</si>
  <si>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</si>
  <si>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</si>
  <si>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</si>
  <si>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</si>
  <si>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</si>
  <si>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</si>
  <si>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</si>
  <si>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</si>
  <si>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</si>
  <si>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</si>
  <si>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</si>
  <si>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</si>
  <si>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</si>
  <si>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</si>
  <si>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</si>
  <si>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</si>
  <si>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</si>
  <si>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</si>
  <si>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</si>
  <si>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</si>
  <si>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</si>
  <si>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</si>
  <si>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</si>
  <si>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</si>
  <si>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</si>
  <si>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</si>
  <si>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</si>
  <si>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</si>
  <si>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</si>
  <si>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</si>
  <si>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</si>
  <si>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</si>
  <si>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</si>
  <si>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</si>
  <si>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</si>
  <si>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</si>
  <si>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</si>
  <si>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</si>
  <si>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</si>
  <si>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</si>
  <si>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</si>
  <si>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</si>
  <si>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</si>
  <si>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</si>
  <si>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</si>
  <si>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</si>
  <si>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</si>
  <si>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</si>
  <si>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</si>
  <si>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</si>
  <si>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</si>
  <si>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</si>
  <si>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</si>
  <si>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</si>
  <si>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</si>
  <si>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</si>
  <si>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</si>
  <si>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</si>
  <si>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</si>
  <si>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</si>
  <si>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</si>
  <si>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</si>
  <si>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</si>
  <si>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</si>
  <si>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</si>
  <si>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</si>
  <si>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</si>
  <si>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</si>
  <si>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</si>
  <si>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</si>
  <si>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</si>
  <si>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</si>
  <si>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</si>
  <si>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</si>
  <si>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</si>
  <si>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</si>
  <si>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</si>
  <si>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</si>
  <si>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</si>
  <si>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</si>
  <si>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</si>
  <si>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</si>
  <si>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</si>
  <si>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</si>
  <si>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</si>
  <si>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</si>
  <si>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</si>
  <si>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</si>
  <si>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</si>
  <si>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</si>
  <si>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</si>
  <si>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</si>
  <si>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</si>
  <si>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</si>
  <si>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</si>
  <si>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</si>
  <si>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</si>
  <si>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</si>
  <si>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</si>
  <si>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</si>
  <si>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</si>
  <si>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</si>
  <si>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</si>
  <si>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</si>
  <si>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</si>
  <si>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</si>
  <si>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</si>
  <si>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</si>
  <si>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</si>
  <si>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</si>
  <si>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</si>
  <si>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</si>
  <si>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</si>
  <si>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</si>
  <si>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</si>
  <si>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</si>
  <si>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</si>
  <si>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</si>
  <si>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</si>
  <si>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</si>
  <si>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</si>
  <si>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</si>
  <si>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</si>
  <si>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</si>
  <si>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</si>
  <si>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</si>
  <si>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</si>
  <si>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</si>
  <si>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</si>
  <si>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</si>
  <si>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</si>
  <si>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</si>
  <si>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</si>
  <si>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</si>
  <si>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</si>
  <si>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</si>
  <si>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</si>
  <si>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</si>
  <si>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</si>
  <si>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</si>
  <si>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</si>
  <si>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</si>
  <si>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</si>
  <si>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</si>
  <si>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</si>
  <si>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</si>
  <si>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</si>
  <si>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</si>
  <si>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</si>
  <si>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</si>
  <si>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</si>
  <si>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</si>
  <si>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</si>
  <si>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</si>
  <si>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</si>
  <si>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</si>
  <si>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</si>
  <si>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</si>
  <si>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</si>
  <si>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</si>
  <si>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</si>
  <si>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</si>
  <si>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</si>
  <si>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</si>
  <si>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</si>
  <si>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</si>
  <si>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</si>
  <si>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</si>
  <si>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</si>
  <si>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</si>
  <si>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</si>
  <si>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</si>
  <si>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</si>
  <si>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</si>
  <si>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</si>
  <si>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</si>
  <si>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</si>
  <si>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</si>
  <si>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</si>
  <si>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</si>
  <si>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</si>
  <si>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</si>
  <si>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</si>
  <si>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</si>
  <si>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</si>
  <si>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</si>
  <si>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</si>
  <si>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</si>
  <si>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</si>
  <si>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</si>
  <si>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</si>
  <si>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</si>
  <si>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</si>
  <si>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</si>
  <si>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</si>
  <si>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</si>
  <si>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</si>
  <si>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</si>
  <si>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</si>
  <si>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</si>
  <si>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</si>
  <si>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</si>
  <si>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</si>
  <si>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</si>
  <si>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</si>
  <si>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</si>
  <si>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</si>
  <si>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</si>
  <si>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</si>
  <si>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</si>
  <si>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</si>
  <si>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</si>
  <si>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</si>
  <si>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</si>
  <si>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</si>
  <si>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</si>
  <si>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</si>
  <si>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</si>
  <si>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</si>
  <si>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</si>
  <si>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</si>
  <si>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</si>
  <si>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</si>
  <si>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</si>
  <si>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</si>
  <si>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</si>
  <si>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</si>
  <si>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</si>
  <si>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</si>
  <si>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</si>
  <si>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</si>
  <si>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</si>
  <si>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</si>
  <si>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</si>
  <si>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</si>
  <si>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</si>
  <si>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</si>
  <si>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</si>
  <si>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</si>
  <si>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</si>
  <si>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</si>
  <si>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</si>
  <si>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</si>
  <si>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</si>
  <si>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</si>
  <si>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</si>
  <si>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</si>
  <si>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</si>
  <si>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</si>
  <si>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</si>
  <si>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</si>
  <si>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</si>
  <si>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</si>
  <si>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</si>
  <si>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</si>
  <si>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</si>
  <si>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</si>
  <si>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</si>
  <si>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</si>
  <si>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</si>
  <si>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</si>
  <si>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</si>
  <si>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</si>
  <si>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</si>
  <si>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</si>
  <si>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</si>
  <si>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</si>
  <si>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</si>
  <si>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</si>
  <si>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</si>
  <si>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</si>
  <si>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</si>
  <si>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</si>
  <si>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</si>
  <si>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</si>
  <si>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</si>
  <si>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</si>
  <si>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</si>
  <si>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</si>
  <si>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</si>
  <si>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</si>
  <si>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</si>
  <si>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</si>
  <si>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</si>
  <si>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</si>
  <si>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</si>
  <si>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</si>
  <si>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</si>
  <si>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</si>
  <si>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</si>
  <si>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</si>
  <si>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</si>
  <si>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</si>
  <si>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</si>
  <si>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</si>
  <si>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</si>
  <si>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</si>
  <si>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</si>
  <si>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</si>
  <si>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</si>
  <si>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</si>
  <si>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</si>
  <si>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</si>
  <si>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</si>
  <si>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</si>
  <si>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</si>
  <si>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</si>
  <si>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</si>
  <si>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</si>
  <si>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</si>
  <si>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</si>
  <si>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</si>
  <si>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</si>
  <si>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</si>
  <si>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</si>
  <si>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</si>
  <si>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</si>
  <si>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</si>
  <si>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</si>
  <si>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</si>
  <si>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</si>
  <si>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</si>
  <si>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</si>
  <si>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</si>
  <si>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</si>
  <si>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</si>
  <si>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</si>
  <si>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</si>
  <si>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</si>
  <si>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</si>
  <si>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</si>
  <si>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</si>
  <si>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</si>
  <si>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</si>
  <si>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</si>
  <si>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</si>
  <si>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</si>
  <si>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</si>
  <si>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</si>
  <si>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</si>
  <si>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</si>
  <si>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</si>
  <si>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</si>
  <si>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</si>
  <si>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</si>
  <si>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</si>
  <si>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</si>
  <si>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</si>
  <si>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</si>
  <si>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</si>
  <si>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</si>
  <si>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</si>
  <si>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</si>
  <si>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</si>
  <si>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</si>
  <si>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</si>
  <si>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</si>
  <si>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</si>
  <si>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</si>
  <si>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</si>
  <si>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</si>
  <si>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</si>
  <si>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</si>
  <si>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</si>
  <si>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</si>
  <si>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</si>
  <si>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</si>
  <si>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</si>
  <si>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</si>
  <si>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</si>
  <si>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</si>
  <si>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</si>
  <si>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</si>
  <si>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</si>
  <si>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</si>
  <si>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</si>
  <si>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</si>
  <si>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</si>
  <si>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</si>
  <si>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</si>
  <si>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</si>
  <si>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</si>
  <si>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</si>
  <si>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</si>
  <si>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</si>
  <si>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</si>
  <si>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</si>
  <si>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</si>
  <si>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</si>
  <si>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</si>
  <si>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</si>
  <si>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</si>
  <si>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</si>
  <si>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</si>
  <si>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</si>
  <si>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</si>
  <si>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</si>
  <si>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</si>
  <si>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</si>
  <si>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</si>
  <si>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</si>
  <si>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</si>
  <si>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</si>
  <si>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</si>
  <si>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</si>
  <si>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</si>
  <si>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</si>
  <si>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</si>
  <si>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</si>
  <si>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</si>
  <si>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</si>
  <si>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</si>
  <si>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</si>
  <si>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</si>
  <si>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</si>
  <si>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</si>
  <si>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</si>
  <si>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</si>
  <si>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</si>
  <si>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</si>
  <si>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</si>
  <si>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</si>
  <si>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</si>
  <si>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</si>
  <si>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</si>
  <si>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</si>
  <si>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</si>
  <si>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</si>
  <si>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</si>
  <si>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</si>
  <si>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</si>
  <si>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</si>
  <si>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</si>
  <si>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</si>
  <si>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</si>
  <si>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</si>
  <si>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</si>
  <si>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</si>
  <si>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</si>
  <si>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</si>
  <si>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</si>
  <si>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</si>
  <si>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</si>
  <si>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</si>
  <si>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</si>
  <si>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</si>
  <si>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</si>
  <si>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</si>
  <si>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</si>
  <si>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</si>
  <si>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</si>
  <si>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</si>
  <si>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</si>
  <si>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</si>
  <si>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</si>
  <si>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</si>
  <si>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</si>
  <si>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</si>
  <si>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</si>
  <si>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</si>
  <si>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</si>
  <si>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</si>
  <si>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</si>
  <si>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</si>
  <si>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</si>
  <si>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</si>
  <si>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</si>
  <si>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</si>
  <si>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</si>
  <si>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</si>
  <si>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</si>
  <si>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</si>
  <si>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</si>
  <si>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</si>
  <si>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</si>
  <si>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</si>
  <si>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</si>
  <si>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</si>
  <si>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</si>
  <si>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</si>
  <si>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</si>
  <si>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</si>
  <si>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</si>
  <si>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</si>
  <si>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</si>
  <si>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</si>
  <si>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</si>
  <si>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</si>
  <si>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</si>
  <si>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</si>
  <si>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</si>
  <si>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</si>
  <si>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</si>
  <si>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</si>
  <si>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</si>
  <si>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</si>
  <si>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</si>
  <si>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</si>
  <si>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</si>
  <si>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</si>
  <si>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</si>
  <si>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</si>
  <si>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</si>
  <si>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</si>
  <si>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</si>
  <si>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</si>
  <si>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</si>
  <si>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</si>
  <si>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</si>
  <si>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</si>
  <si>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</si>
  <si>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</si>
  <si>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</si>
  <si>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</si>
  <si>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</si>
  <si>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</si>
  <si>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</si>
  <si>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</si>
  <si>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</si>
  <si>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</si>
  <si>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</si>
  <si>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</si>
  <si>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</si>
  <si>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</si>
  <si>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</si>
  <si>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</si>
  <si>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</si>
  <si>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</si>
  <si>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</si>
  <si>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</si>
  <si>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</si>
  <si>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</si>
  <si>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</si>
  <si>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</si>
  <si>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</si>
  <si>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</si>
  <si>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</si>
  <si>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</si>
  <si>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</si>
  <si>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</si>
  <si>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</si>
  <si>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</si>
  <si>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</si>
  <si>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</si>
  <si>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</si>
  <si>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</si>
  <si>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</si>
  <si>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</si>
  <si>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</si>
  <si>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</si>
  <si>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</si>
  <si>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</si>
  <si>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</si>
  <si>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</si>
  <si>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</si>
  <si>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</si>
  <si>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</si>
  <si>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</si>
  <si>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</si>
  <si>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</si>
  <si>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</si>
  <si>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</si>
  <si>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</si>
  <si>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</si>
  <si>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</si>
  <si>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</si>
  <si>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</si>
  <si>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</si>
  <si>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</si>
  <si>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</si>
  <si>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</si>
  <si>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</si>
  <si>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</si>
  <si>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</si>
  <si>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</si>
  <si>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</si>
  <si>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</si>
  <si>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</si>
  <si>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</si>
  <si>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</si>
  <si>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</si>
  <si>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</si>
  <si>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</si>
  <si>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</si>
  <si>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</si>
  <si>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</si>
  <si>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</si>
  <si>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</si>
  <si>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</si>
  <si>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</si>
  <si>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</si>
  <si>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</si>
  <si>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</si>
  <si>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</si>
  <si>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</si>
  <si>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</si>
  <si>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</si>
  <si>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</si>
  <si>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</si>
  <si>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</si>
  <si>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</si>
  <si>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</si>
  <si>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</si>
  <si>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</si>
  <si>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</si>
  <si>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</si>
  <si>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</si>
  <si>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</si>
  <si>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</si>
  <si>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</si>
  <si>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</si>
  <si>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</si>
  <si>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</si>
  <si>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</si>
  <si>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</si>
  <si>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</si>
  <si>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</si>
  <si>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</si>
  <si>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</si>
  <si>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</si>
  <si>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</si>
  <si>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</si>
  <si>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</si>
  <si>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</si>
  <si>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</si>
  <si>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</si>
  <si>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</si>
  <si>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</si>
  <si>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</si>
  <si>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</si>
  <si>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</si>
  <si>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</si>
  <si>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</si>
  <si>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</si>
  <si>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</si>
  <si>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</si>
  <si>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</si>
  <si>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</si>
  <si>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</si>
  <si>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</si>
  <si>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</si>
  <si>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</si>
  <si>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</si>
  <si>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</si>
  <si>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</si>
  <si>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</si>
  <si>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</si>
  <si>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</si>
  <si>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</si>
  <si>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</si>
  <si>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</si>
  <si>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</si>
  <si>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</si>
  <si>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</si>
  <si>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</si>
  <si>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</si>
  <si>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</si>
  <si>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</si>
  <si>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</si>
  <si>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</si>
  <si>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</si>
  <si>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</si>
  <si>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</si>
  <si>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</si>
  <si>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</si>
  <si>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</si>
  <si>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</si>
  <si>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</si>
  <si>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</si>
  <si>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</si>
  <si>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</si>
  <si>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</si>
  <si>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</si>
  <si>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</si>
  <si>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</si>
  <si>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</si>
  <si>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</si>
  <si>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</si>
  <si>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</si>
  <si>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</si>
  <si>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</si>
  <si>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</si>
  <si>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</si>
  <si>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</si>
  <si>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</si>
  <si>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</si>
  <si>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</si>
  <si>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</si>
  <si>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</si>
  <si>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</si>
  <si>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</si>
  <si>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</si>
  <si>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</si>
  <si>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</si>
  <si>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</si>
  <si>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</si>
  <si>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</si>
  <si>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</si>
  <si>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</si>
  <si>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</si>
  <si>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</si>
  <si>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</si>
  <si>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</si>
  <si>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</si>
  <si>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</si>
  <si>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</si>
  <si>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</si>
  <si>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</si>
  <si>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</si>
  <si>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</si>
  <si>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</si>
  <si>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</si>
  <si>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</si>
  <si>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</si>
  <si>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</si>
  <si>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</si>
  <si>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</si>
  <si>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</si>
  <si>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</si>
  <si>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</si>
  <si>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</si>
  <si>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</si>
  <si>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</si>
  <si>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</si>
  <si>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</si>
  <si>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</si>
  <si>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</si>
  <si>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</si>
  <si>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</si>
  <si>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</si>
  <si>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</si>
  <si>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</si>
  <si>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</si>
  <si>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</si>
  <si>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</si>
  <si>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</si>
  <si>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</si>
  <si>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</si>
  <si>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</si>
  <si>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</si>
  <si>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</si>
  <si>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</si>
  <si>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</si>
  <si>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</si>
  <si>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</si>
  <si>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</si>
  <si>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</si>
  <si>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</si>
  <si>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</si>
  <si>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</si>
  <si>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</si>
  <si>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</si>
  <si>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</si>
  <si>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</si>
  <si>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</si>
  <si>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</si>
  <si>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</si>
  <si>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</si>
  <si>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</si>
  <si>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</si>
  <si>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</si>
  <si>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</si>
  <si>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</si>
  <si>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</si>
  <si>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</si>
  <si>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</si>
  <si>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</si>
  <si>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</si>
  <si>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</si>
  <si>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</si>
  <si>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</si>
  <si>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</si>
  <si>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</si>
  <si>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</si>
  <si>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</si>
  <si>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</si>
  <si>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</si>
  <si>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</si>
  <si>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</si>
  <si>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</si>
  <si>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</si>
  <si>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</si>
  <si>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</si>
  <si>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</si>
  <si>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</si>
  <si>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</si>
  <si>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</si>
  <si>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</si>
  <si>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</si>
  <si>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</si>
  <si>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</si>
  <si>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</si>
  <si>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</si>
  <si>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</si>
  <si>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</si>
  <si>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</si>
  <si>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</si>
  <si>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</si>
  <si>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</si>
  <si>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</si>
  <si>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</si>
  <si>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</si>
  <si>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</si>
  <si>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</si>
  <si>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</si>
  <si>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</si>
  <si>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</si>
  <si>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</si>
  <si>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</si>
  <si>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</si>
  <si>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</si>
  <si>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</si>
  <si>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</si>
  <si>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</si>
  <si>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</si>
  <si>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</si>
  <si>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</si>
  <si>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</si>
  <si>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</si>
  <si>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</si>
  <si>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</si>
  <si>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</si>
  <si>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</si>
  <si>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</si>
  <si>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</si>
  <si>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</si>
  <si>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</si>
  <si>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</si>
  <si>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</si>
  <si>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</si>
  <si>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</si>
  <si>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</si>
  <si>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</si>
  <si>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</si>
  <si>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</si>
  <si>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</si>
  <si>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</si>
  <si>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</si>
  <si>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</si>
  <si>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</si>
  <si>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</si>
  <si>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</si>
  <si>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</si>
  <si>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</si>
  <si>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</si>
  <si>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</si>
  <si>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</si>
  <si>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</si>
  <si>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</si>
  <si>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</si>
  <si>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</si>
  <si>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</si>
  <si>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</si>
  <si>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</si>
  <si>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</si>
  <si>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</si>
  <si>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</si>
  <si>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</si>
  <si>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</si>
  <si>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</si>
  <si>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</si>
  <si>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</si>
  <si>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</si>
  <si>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</si>
  <si>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</si>
  <si>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</si>
  <si>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</si>
  <si>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</si>
  <si>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</si>
  <si>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</si>
  <si>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</si>
  <si>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</si>
  <si>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</si>
  <si>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</si>
  <si>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</si>
  <si>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</si>
  <si>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</si>
  <si>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</si>
  <si>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</si>
  <si>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</si>
  <si>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</si>
  <si>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</si>
  <si>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</si>
  <si>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</si>
  <si>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</si>
  <si>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</si>
  <si>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</si>
  <si>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</si>
  <si>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</si>
  <si>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</si>
  <si>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</si>
  <si>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</si>
  <si>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</si>
  <si>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</si>
  <si>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</si>
  <si>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</si>
  <si>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</si>
  <si>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</si>
  <si>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</si>
  <si>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</si>
  <si>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</si>
  <si>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</si>
  <si>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</si>
  <si>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</si>
  <si>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</si>
  <si>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</si>
  <si>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</si>
  <si>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</si>
  <si>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</si>
  <si>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</si>
  <si>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</si>
  <si>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</si>
  <si>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</si>
  <si>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</si>
  <si>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</si>
  <si>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</si>
  <si>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</si>
  <si>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</si>
  <si>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</si>
  <si>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</si>
  <si>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</si>
  <si>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</si>
  <si>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</si>
  <si>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</si>
  <si>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</si>
  <si>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</si>
  <si>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</si>
  <si>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</si>
  <si>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</si>
  <si>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</si>
  <si>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</si>
  <si>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</si>
  <si>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</si>
  <si>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</si>
  <si>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</si>
  <si>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</si>
  <si>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</si>
  <si>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</si>
  <si>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</si>
  <si>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</si>
  <si>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</si>
  <si>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</si>
  <si>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</si>
  <si>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</si>
  <si>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</si>
  <si>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</si>
  <si>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</si>
  <si>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</si>
  <si>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</si>
  <si>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</si>
  <si>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</si>
  <si>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</si>
  <si>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</si>
  <si>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</si>
  <si>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</si>
  <si>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</si>
  <si>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</si>
  <si>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</si>
  <si>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</si>
  <si>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</si>
  <si>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</si>
  <si>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</si>
  <si>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</si>
  <si>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</si>
  <si>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</si>
  <si>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</si>
  <si>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</si>
  <si>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</si>
  <si>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</si>
  <si>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</si>
  <si>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</si>
  <si>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</si>
  <si>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</si>
  <si>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</si>
  <si>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</si>
  <si>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</si>
  <si>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</si>
  <si>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</si>
  <si>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</si>
  <si>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</si>
  <si>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</si>
  <si>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</si>
  <si>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</si>
  <si>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</si>
  <si>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</si>
  <si>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</si>
  <si>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</si>
  <si>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</si>
  <si>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</si>
  <si>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</si>
  <si>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</si>
  <si>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</si>
  <si>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</si>
  <si>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</si>
  <si>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</si>
  <si>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</si>
  <si>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</si>
  <si>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</si>
  <si>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</si>
  <si>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</si>
  <si>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</si>
  <si>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</si>
  <si>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</si>
  <si>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</si>
  <si>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</si>
  <si>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</si>
  <si>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</si>
  <si>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</si>
  <si>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</si>
  <si>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</si>
  <si>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</si>
  <si>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</si>
  <si>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</si>
  <si>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</si>
  <si>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</si>
  <si>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</si>
  <si>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</si>
  <si>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</si>
  <si>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</si>
  <si>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</si>
  <si>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</si>
  <si>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</si>
  <si>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</si>
  <si>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</si>
  <si>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</si>
  <si>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</si>
  <si>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</si>
  <si>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</si>
  <si>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</si>
  <si>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</si>
  <si>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</si>
  <si>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</si>
  <si>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</si>
  <si>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</si>
  <si>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</si>
  <si>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</si>
  <si>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</si>
  <si>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</si>
  <si>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</si>
  <si>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</si>
  <si>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</si>
  <si>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</si>
  <si>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</si>
  <si>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</si>
  <si>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</si>
  <si>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</si>
  <si>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</si>
  <si>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</si>
  <si>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</si>
  <si>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</si>
  <si>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</si>
  <si>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</si>
  <si>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</si>
  <si>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</si>
  <si>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</si>
  <si>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</si>
  <si>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</si>
  <si>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</si>
  <si>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</si>
  <si>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</si>
  <si>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</si>
  <si>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</si>
  <si>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</si>
  <si>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</si>
  <si>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</si>
  <si>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</si>
  <si>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</si>
  <si>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</si>
  <si>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</si>
  <si>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</si>
  <si>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</si>
  <si>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</si>
  <si>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</si>
  <si>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</si>
  <si>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</si>
  <si>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</si>
  <si>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</si>
  <si>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</si>
  <si>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</si>
  <si>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</si>
  <si>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</si>
  <si>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</si>
  <si>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</si>
  <si>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</si>
  <si>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</si>
  <si>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</si>
  <si>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</si>
  <si>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</si>
  <si>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</si>
  <si>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</si>
  <si>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</si>
  <si>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</si>
  <si>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</si>
  <si>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</si>
  <si>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</si>
  <si>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</si>
  <si>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</si>
  <si>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</si>
  <si>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</si>
  <si>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</si>
  <si>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</si>
  <si>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</si>
  <si>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</si>
  <si>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</si>
  <si>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</si>
  <si>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</si>
  <si>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</si>
  <si>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</si>
  <si>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</si>
  <si>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</si>
  <si>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</si>
  <si>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</si>
  <si>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</si>
  <si>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</si>
  <si>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</si>
  <si>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</si>
  <si>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</si>
  <si>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</si>
  <si>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</si>
  <si>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</si>
  <si>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</si>
  <si>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</si>
  <si>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</si>
  <si>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</si>
  <si>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</si>
  <si>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</si>
  <si>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</si>
  <si>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</si>
  <si>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</si>
  <si>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</si>
  <si>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</si>
  <si>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</si>
  <si>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</si>
  <si>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</si>
  <si>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</si>
  <si>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</si>
  <si>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</si>
  <si>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</si>
  <si>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</si>
  <si>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</si>
  <si>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</si>
  <si>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</si>
  <si>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</si>
  <si>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</si>
  <si>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</si>
  <si>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</si>
  <si>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</si>
  <si>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</si>
  <si>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</si>
  <si>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</si>
  <si>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</si>
  <si>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</si>
  <si>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</si>
  <si>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</si>
  <si>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</si>
  <si>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</si>
  <si>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</si>
  <si>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</si>
  <si>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</si>
  <si>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</si>
  <si>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</si>
  <si>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</si>
  <si>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</si>
  <si>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</si>
  <si>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</si>
  <si>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</si>
  <si>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</si>
  <si>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</si>
  <si>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</si>
  <si>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</si>
  <si>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</si>
  <si>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</si>
  <si>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</si>
  <si>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</si>
  <si>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</si>
  <si>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</si>
  <si>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</si>
  <si>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</si>
  <si>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</si>
  <si>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</si>
  <si>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</si>
  <si>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</si>
  <si>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</si>
  <si>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</si>
  <si>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</si>
  <si>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</si>
  <si>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</si>
  <si>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</si>
  <si>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</si>
  <si>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</si>
  <si>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</si>
  <si>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</si>
  <si>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</si>
  <si>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</si>
  <si>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</si>
  <si>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</si>
  <si>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</si>
  <si>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</si>
  <si>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</si>
  <si>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</si>
  <si>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</si>
  <si>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</si>
  <si>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</si>
  <si>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</si>
  <si>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</si>
  <si>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</si>
  <si>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</si>
  <si>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</si>
  <si>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</si>
  <si>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</si>
  <si>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</si>
  <si>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</si>
  <si>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</si>
  <si>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</si>
  <si>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</si>
  <si>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</si>
  <si>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</si>
  <si>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</si>
  <si>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</si>
  <si>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</si>
  <si>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</si>
  <si>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</si>
  <si>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</si>
  <si>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</si>
  <si>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</si>
  <si>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</si>
  <si>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</si>
  <si>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</si>
  <si>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</si>
  <si>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</si>
  <si>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</si>
  <si>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</si>
  <si>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</si>
  <si>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</si>
  <si>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</si>
  <si>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</si>
  <si>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</si>
  <si>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</si>
  <si>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</si>
  <si>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</si>
  <si>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</si>
  <si>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</si>
  <si>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</si>
  <si>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</si>
  <si>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</si>
  <si>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</si>
  <si>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</si>
  <si>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</si>
  <si>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</si>
  <si>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</si>
  <si>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</si>
  <si>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</si>
  <si>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</si>
  <si>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</si>
  <si>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</si>
  <si>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</si>
  <si>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</si>
  <si>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</si>
  <si>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</si>
  <si>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</si>
  <si>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</si>
  <si>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</si>
  <si>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</si>
  <si>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</si>
  <si>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</si>
  <si>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</si>
  <si>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</si>
  <si>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</si>
  <si>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</si>
  <si>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</si>
  <si>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</si>
  <si>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</si>
  <si>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</si>
  <si>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</si>
  <si>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</si>
  <si>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</si>
  <si>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</si>
  <si>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</si>
  <si>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</si>
  <si>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</si>
  <si>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</si>
  <si>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</si>
  <si>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</si>
  <si>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</si>
  <si>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</si>
  <si>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</si>
  <si>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</si>
  <si>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</si>
  <si>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</si>
  <si>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</si>
  <si>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</si>
  <si>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</si>
  <si>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</si>
  <si>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</si>
  <si>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</si>
  <si>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</si>
  <si>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</si>
  <si>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</si>
  <si>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</si>
  <si>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</si>
  <si>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</si>
  <si>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</si>
  <si>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</si>
  <si>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</si>
  <si>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</si>
  <si>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</si>
  <si>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</si>
  <si>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</si>
  <si>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</si>
  <si>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</si>
  <si>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</si>
  <si>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</si>
  <si>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</si>
  <si>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</si>
  <si>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</si>
  <si>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</si>
  <si>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</si>
  <si>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</si>
  <si>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</si>
  <si>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</si>
  <si>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</si>
  <si>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</si>
  <si>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</si>
  <si>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</si>
  <si>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</si>
  <si>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</si>
  <si>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</si>
  <si>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</si>
  <si>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</si>
  <si>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</si>
  <si>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</si>
  <si>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</si>
  <si>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</si>
  <si>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</si>
  <si>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</si>
  <si>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</si>
  <si>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</si>
  <si>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</si>
  <si>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</si>
  <si>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</si>
  <si>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</si>
  <si>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</si>
  <si>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</si>
  <si>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</si>
  <si>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</si>
  <si>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</si>
  <si>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</si>
  <si>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</si>
  <si>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</si>
  <si>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</si>
  <si>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</si>
  <si>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</si>
  <si>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</si>
  <si>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</si>
  <si>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</si>
  <si>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</si>
  <si>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</si>
  <si>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</si>
  <si>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</si>
  <si>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</si>
  <si>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</si>
  <si>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</si>
  <si>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</si>
  <si>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</si>
  <si>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</si>
  <si>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</si>
  <si>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</si>
  <si>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</si>
  <si>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</si>
  <si>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</si>
  <si>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</si>
  <si>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</si>
  <si>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</si>
  <si>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</si>
  <si>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</si>
  <si>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</si>
  <si>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</si>
  <si>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</si>
  <si>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</si>
  <si>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</si>
  <si>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</si>
  <si>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</si>
  <si>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</si>
  <si>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</si>
  <si>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</si>
  <si>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</si>
  <si>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</si>
  <si>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</si>
  <si>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</si>
  <si>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</si>
  <si>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</si>
  <si>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</si>
  <si>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</si>
  <si>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</si>
  <si>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</si>
  <si>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</si>
  <si>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</si>
  <si>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</si>
  <si>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</si>
  <si>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</si>
  <si>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</si>
  <si>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</si>
  <si>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</si>
  <si>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</si>
  <si>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</si>
  <si>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</si>
  <si>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</si>
  <si>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</si>
  <si>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</si>
  <si>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</si>
  <si>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</si>
  <si>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</si>
  <si>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</si>
  <si>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</si>
  <si>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</si>
  <si>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</si>
  <si>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</si>
  <si>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</si>
  <si>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</si>
  <si>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</si>
  <si>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</si>
  <si>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</si>
  <si>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</si>
  <si>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</si>
  <si>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</si>
  <si>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</si>
  <si>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</si>
  <si>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</si>
  <si>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</si>
  <si>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</si>
  <si>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</si>
  <si>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</si>
  <si>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</si>
  <si>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</si>
  <si>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</si>
  <si>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</si>
  <si>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</si>
  <si>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</si>
  <si>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</si>
  <si>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</si>
  <si>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</si>
  <si>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</si>
  <si>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</si>
  <si>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</si>
  <si>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</si>
  <si>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</si>
  <si>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</si>
  <si>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</si>
  <si>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</si>
  <si>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</si>
  <si>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</si>
  <si>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</si>
  <si>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</si>
  <si>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</si>
  <si>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</si>
  <si>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</si>
  <si>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</si>
  <si>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</si>
  <si>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</si>
  <si>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</si>
  <si>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</si>
  <si>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</si>
  <si>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</si>
  <si>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</si>
  <si>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</si>
  <si>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</si>
  <si>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</si>
  <si>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</si>
  <si>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</si>
  <si>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</si>
  <si>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</si>
  <si>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</si>
  <si>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</si>
  <si>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</si>
  <si>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</si>
  <si>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</si>
  <si>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</si>
  <si>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</si>
  <si>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</si>
  <si>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</si>
  <si>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</si>
  <si>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</si>
  <si>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</si>
  <si>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</si>
  <si>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</si>
  <si>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</si>
  <si>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</si>
  <si>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</si>
  <si>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</si>
  <si>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</si>
  <si>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</si>
  <si>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</si>
  <si>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</si>
  <si>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</si>
  <si>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</si>
  <si>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</si>
  <si>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</si>
  <si>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</si>
  <si>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</si>
  <si>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</si>
  <si>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</si>
  <si>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</si>
  <si>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</si>
  <si>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</si>
  <si>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</si>
  <si>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</si>
  <si>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</si>
  <si>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</si>
  <si>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</si>
  <si>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</si>
  <si>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</si>
  <si>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</si>
  <si>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</si>
  <si>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</si>
  <si>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</si>
  <si>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</si>
  <si>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</si>
  <si>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</si>
  <si>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</si>
  <si>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</si>
  <si>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</si>
  <si>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</si>
  <si>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</si>
  <si>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</si>
  <si>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</si>
  <si>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</si>
  <si>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</si>
  <si>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</si>
  <si>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</si>
  <si>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</si>
  <si>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</si>
  <si>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</si>
  <si>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</si>
  <si>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</si>
  <si>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</si>
  <si>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</si>
  <si>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</si>
  <si>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</si>
  <si>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</si>
  <si>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</si>
  <si>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</si>
  <si>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</si>
  <si>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</si>
  <si>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</si>
  <si>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</si>
  <si>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</si>
  <si>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</si>
  <si>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</si>
  <si>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</si>
  <si>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</si>
  <si>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</si>
  <si>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</si>
  <si>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</si>
  <si>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</si>
  <si>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</si>
  <si>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</si>
  <si>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</si>
  <si>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</si>
  <si>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</si>
  <si>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</si>
  <si>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</si>
  <si>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</si>
  <si>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</si>
  <si>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</si>
  <si>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</si>
  <si>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</si>
  <si>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</si>
  <si>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</si>
  <si>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</si>
  <si>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</si>
  <si>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</si>
  <si>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</si>
  <si>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</si>
  <si>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</si>
  <si>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</si>
  <si>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</si>
  <si>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</si>
  <si>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</si>
  <si>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</si>
  <si>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</si>
  <si>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</si>
  <si>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</si>
  <si>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</si>
  <si>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</si>
  <si>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</si>
  <si>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</si>
  <si>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</si>
  <si>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</si>
  <si>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</si>
  <si>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</si>
  <si>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</si>
  <si>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</si>
  <si>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</si>
  <si>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</si>
  <si>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</si>
  <si>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</si>
  <si>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</si>
  <si>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</si>
  <si>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</si>
  <si>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</si>
  <si>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</si>
  <si>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</si>
  <si>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</si>
  <si>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</si>
  <si>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</si>
  <si>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</si>
  <si>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</si>
  <si>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</si>
  <si>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</si>
  <si>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</si>
  <si>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</si>
  <si>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</si>
  <si>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</si>
  <si>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</si>
  <si>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</si>
  <si>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</si>
  <si>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</si>
  <si>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</si>
  <si>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</si>
  <si>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</si>
  <si>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</si>
  <si>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</si>
  <si>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</si>
  <si>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</si>
  <si>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</si>
  <si>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</si>
  <si>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</si>
  <si>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</si>
  <si>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</si>
  <si>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</si>
  <si>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</si>
  <si>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</si>
  <si>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</si>
  <si>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</si>
  <si>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</si>
  <si>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</si>
  <si>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</si>
  <si>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</si>
  <si>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</si>
  <si>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</si>
  <si>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</si>
  <si>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</si>
  <si>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</si>
  <si>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</si>
  <si>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</si>
  <si>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</si>
  <si>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</si>
  <si>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</si>
  <si>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</si>
  <si>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</si>
  <si>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</si>
  <si>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</si>
  <si>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</si>
  <si>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</si>
  <si>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</si>
  <si>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</si>
  <si>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</si>
  <si>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</si>
  <si>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</si>
  <si>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</si>
  <si>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</si>
  <si>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</si>
  <si>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</si>
  <si>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</si>
  <si>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</si>
  <si>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</si>
  <si>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</si>
  <si>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</si>
  <si>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</si>
  <si>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</si>
  <si>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</si>
  <si>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</si>
  <si>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</si>
  <si>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</si>
  <si>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</si>
  <si>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</si>
  <si>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</si>
  <si>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</si>
  <si>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</si>
  <si>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</si>
  <si>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</si>
  <si>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</si>
  <si>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</si>
  <si>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</si>
  <si>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</si>
  <si>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</si>
  <si>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</si>
  <si>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</si>
  <si>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</si>
  <si>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</si>
  <si>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</si>
  <si>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</si>
  <si>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</si>
  <si>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</si>
  <si>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</si>
  <si>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</si>
  <si>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</si>
  <si>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</si>
  <si>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</si>
  <si>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</si>
  <si>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</si>
  <si>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</si>
  <si>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</si>
  <si>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</si>
  <si>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</si>
  <si>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</si>
  <si>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</si>
  <si>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</si>
  <si>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</si>
  <si>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</si>
  <si>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</si>
  <si>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</si>
  <si>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</si>
  <si>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</si>
  <si>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</si>
  <si>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</si>
  <si>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</si>
  <si>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</si>
  <si>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</si>
  <si>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</si>
  <si>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</si>
  <si>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</si>
  <si>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</si>
  <si>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</si>
  <si>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</si>
  <si>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</si>
  <si>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</si>
  <si>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</si>
  <si>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</si>
  <si>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</si>
  <si>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</si>
  <si>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</si>
  <si>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</si>
  <si>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</si>
  <si>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</si>
  <si>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</si>
  <si>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</si>
  <si>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</si>
  <si>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</si>
  <si>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</si>
  <si>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</si>
  <si>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</si>
  <si>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</si>
  <si>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</si>
  <si>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</si>
  <si>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</si>
  <si>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</si>
  <si>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</si>
  <si>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</si>
  <si>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</si>
  <si>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</si>
  <si>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</si>
  <si>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</si>
  <si>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</si>
  <si>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</si>
  <si>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</si>
  <si>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</si>
  <si>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</si>
  <si>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</si>
  <si>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</si>
  <si>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</si>
  <si>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</si>
  <si>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</si>
  <si>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</si>
  <si>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</si>
  <si>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</si>
  <si>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</si>
  <si>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</si>
  <si>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</si>
  <si>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</si>
  <si>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</si>
  <si>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</si>
  <si>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</si>
  <si>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</si>
  <si>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</si>
  <si>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</si>
  <si>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</si>
  <si>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</si>
  <si>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</si>
  <si>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</si>
  <si>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</si>
  <si>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</si>
  <si>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</si>
  <si>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</si>
  <si>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</si>
  <si>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</si>
  <si>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</si>
  <si>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</si>
  <si>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</si>
  <si>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</si>
  <si>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</si>
  <si>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</si>
  <si>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</si>
  <si>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</si>
  <si>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</si>
  <si>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</si>
  <si>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</si>
  <si>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</si>
  <si>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</si>
  <si>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</si>
  <si>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</si>
  <si>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</si>
  <si>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</si>
  <si>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</si>
  <si>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</si>
  <si>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</si>
  <si>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</si>
  <si>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</si>
  <si>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</si>
  <si>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</si>
  <si>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</si>
  <si>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</si>
  <si>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</si>
  <si>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</si>
  <si>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</si>
  <si>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</si>
  <si>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</si>
  <si>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</si>
  <si>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</si>
  <si>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</si>
  <si>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</si>
  <si>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</si>
  <si>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</si>
  <si>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</si>
  <si>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</si>
  <si>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</si>
  <si>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</si>
  <si>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</si>
  <si>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</si>
  <si>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</si>
  <si>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</si>
  <si>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</si>
  <si>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</si>
  <si>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</si>
  <si>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</si>
  <si>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</si>
  <si>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</si>
  <si>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</si>
  <si>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</si>
  <si>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</si>
  <si>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</si>
  <si>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</si>
  <si>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</si>
  <si>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</si>
  <si>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</si>
  <si>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</si>
  <si>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</si>
  <si>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</si>
  <si>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</si>
  <si>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</si>
  <si>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</si>
  <si>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</si>
  <si>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</si>
  <si>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</si>
  <si>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</si>
  <si>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</si>
  <si>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</si>
  <si>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</si>
  <si>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</si>
  <si>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</si>
  <si>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</si>
  <si>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</si>
  <si>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</si>
  <si>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</si>
  <si>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</si>
  <si>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</si>
  <si>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</si>
  <si>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</si>
  <si>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</si>
  <si>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</si>
  <si>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</si>
  <si>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</si>
  <si>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</si>
  <si>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</si>
  <si>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</si>
  <si>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</si>
  <si>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</si>
  <si>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</si>
  <si>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</si>
  <si>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</si>
  <si>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</si>
  <si>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</si>
  <si>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</si>
  <si>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</si>
  <si>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</si>
  <si>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</si>
  <si>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</si>
  <si>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</si>
  <si>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</si>
  <si>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</si>
  <si>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</si>
  <si>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</si>
  <si>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</si>
  <si>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</si>
  <si>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</si>
  <si>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</si>
  <si>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</si>
  <si>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</si>
  <si>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</si>
  <si>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</si>
  <si>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</si>
  <si>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</si>
  <si>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</si>
  <si>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</si>
  <si>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</si>
  <si>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</si>
  <si>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</si>
  <si>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</si>
  <si>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</si>
  <si>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</si>
  <si>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</si>
  <si>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</si>
  <si>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</si>
  <si>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</si>
  <si>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</si>
  <si>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</si>
  <si>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</si>
  <si>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</si>
  <si>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</si>
  <si>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</si>
  <si>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</si>
  <si>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</si>
  <si>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</si>
  <si>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</si>
  <si>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</si>
  <si>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</si>
  <si>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</si>
  <si>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</si>
  <si>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</si>
  <si>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</si>
  <si>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</si>
  <si>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</si>
  <si>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</si>
  <si>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</si>
  <si>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</si>
  <si>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</si>
  <si>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</si>
  <si>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</si>
  <si>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</si>
  <si>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</si>
  <si>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</si>
  <si>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</si>
  <si>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</si>
  <si>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</si>
  <si>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</si>
  <si>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</si>
  <si>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</si>
  <si>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</si>
  <si>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</si>
  <si>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</si>
  <si>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</si>
  <si>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</si>
  <si>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</si>
  <si>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</si>
  <si>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</si>
  <si>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</si>
  <si>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</si>
  <si>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</si>
  <si>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</si>
  <si>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</si>
  <si>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</si>
  <si>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</si>
  <si>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</si>
  <si>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</si>
  <si>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</si>
  <si>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</si>
  <si>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</si>
  <si>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</si>
  <si>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</si>
  <si>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</si>
  <si>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</si>
  <si>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</si>
  <si>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</si>
  <si>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</si>
  <si>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</si>
  <si>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</si>
  <si>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</si>
  <si>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</si>
  <si>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</si>
  <si>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</si>
  <si>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</si>
  <si>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</si>
  <si>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</si>
  <si>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</si>
  <si>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</si>
  <si>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</si>
  <si>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</si>
  <si>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</si>
  <si>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</si>
  <si>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</si>
  <si>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</si>
  <si>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</si>
  <si>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</si>
  <si>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</si>
  <si>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</si>
  <si>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</si>
  <si>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</si>
  <si>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</si>
  <si>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</si>
  <si>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</si>
  <si>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</si>
  <si>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</si>
  <si>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</si>
  <si>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</si>
  <si>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</si>
  <si>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</si>
  <si>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</si>
  <si>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</si>
  <si>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</si>
  <si>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</si>
  <si>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</si>
  <si>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</si>
  <si>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</si>
  <si>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</si>
  <si>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</si>
  <si>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</si>
  <si>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</si>
  <si>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</si>
  <si>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</si>
  <si>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</si>
  <si>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</si>
  <si>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</si>
  <si>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</si>
  <si>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</si>
  <si>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</si>
  <si>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</si>
  <si>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</si>
  <si>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</si>
  <si>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</si>
  <si>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</si>
  <si>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</si>
  <si>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</si>
  <si>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</si>
  <si>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</si>
  <si>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</si>
  <si>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</si>
  <si>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</si>
  <si>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</si>
  <si>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</si>
  <si>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</si>
  <si>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</si>
  <si>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</si>
  <si>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</si>
  <si>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</si>
  <si>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</si>
  <si>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</si>
  <si>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</si>
  <si>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</si>
  <si>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</si>
  <si>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</si>
  <si>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</si>
  <si>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</si>
  <si>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</si>
  <si>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</si>
  <si>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</si>
  <si>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</si>
  <si>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</si>
  <si>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</si>
  <si>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</si>
  <si>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</si>
  <si>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</si>
  <si>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</si>
  <si>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</si>
  <si>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</si>
  <si>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</si>
  <si>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</si>
  <si>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</si>
  <si>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</si>
  <si>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</si>
  <si>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</si>
  <si>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</si>
  <si>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</si>
  <si>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</si>
  <si>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</si>
  <si>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</si>
  <si>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</si>
  <si>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</si>
  <si>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</si>
  <si>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</si>
  <si>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</si>
  <si>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</si>
  <si>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</si>
  <si>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</si>
  <si>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</si>
  <si>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</si>
  <si>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</si>
  <si>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</si>
  <si>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</si>
  <si>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</si>
  <si>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</si>
  <si>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</si>
  <si>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</si>
  <si>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</si>
  <si>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</si>
  <si>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</si>
  <si>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</si>
  <si>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</si>
  <si>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</si>
  <si>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</si>
  <si>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</si>
  <si>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</si>
  <si>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</si>
  <si>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</si>
  <si>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</si>
  <si>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</si>
  <si>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</si>
  <si>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</si>
  <si>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</si>
  <si>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</si>
  <si>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</si>
  <si>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</si>
  <si>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</si>
  <si>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</si>
  <si>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</si>
  <si>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</si>
  <si>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</si>
  <si>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</si>
  <si>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</si>
  <si>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</si>
  <si>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</si>
  <si>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</si>
  <si>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</si>
  <si>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</si>
  <si>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</si>
  <si>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</si>
  <si>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</si>
  <si>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</si>
  <si>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</si>
  <si>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</si>
  <si>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</si>
  <si>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</si>
  <si>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</si>
  <si>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</si>
  <si>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</si>
  <si>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</si>
  <si>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</si>
  <si>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</si>
  <si>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</si>
  <si>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</si>
  <si>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</si>
  <si>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</si>
  <si>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</si>
  <si>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</si>
  <si>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</si>
  <si>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</si>
  <si>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</si>
  <si>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</si>
  <si>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</si>
  <si>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</si>
  <si>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</si>
  <si>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</si>
  <si>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</si>
  <si>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</si>
  <si>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</si>
  <si>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</si>
  <si>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</si>
  <si>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</si>
  <si>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</si>
  <si>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</si>
  <si>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</si>
  <si>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</si>
  <si>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</si>
  <si>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</si>
  <si>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</si>
  <si>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</si>
  <si>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</si>
  <si>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</si>
  <si>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</si>
  <si>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</si>
  <si>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</si>
  <si>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</si>
  <si>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</si>
  <si>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</si>
  <si>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</si>
  <si>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</si>
  <si>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</si>
  <si>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</si>
  <si>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</si>
  <si>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</si>
  <si>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</si>
  <si>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</si>
  <si>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</si>
  <si>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</si>
  <si>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</si>
  <si>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</si>
  <si>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</si>
  <si>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</si>
  <si>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</si>
  <si>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</si>
  <si>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</si>
  <si>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</si>
  <si>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</si>
  <si>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</si>
  <si>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</si>
  <si>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</si>
  <si>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</si>
  <si>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</si>
  <si>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</si>
  <si>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</si>
  <si>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</si>
  <si>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</si>
  <si>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</si>
  <si>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</si>
  <si>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</si>
  <si>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</si>
  <si>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</si>
  <si>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</si>
  <si>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</si>
  <si>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</si>
  <si>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</si>
  <si>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</si>
  <si>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</si>
  <si>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</si>
  <si>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</si>
  <si>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</si>
  <si>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</si>
  <si>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</si>
  <si>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</si>
  <si>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</si>
  <si>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</si>
  <si>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</si>
  <si>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</si>
  <si>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</si>
  <si>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</si>
  <si>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</si>
  <si>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</si>
  <si>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</si>
  <si>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</si>
  <si>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</si>
  <si>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</si>
  <si>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</si>
  <si>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</si>
  <si>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</si>
  <si>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</si>
  <si>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</si>
  <si>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</si>
  <si>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</si>
  <si>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</si>
  <si>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</si>
  <si>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</si>
  <si>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</si>
  <si>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</si>
  <si>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</si>
  <si>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</si>
  <si>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</si>
  <si>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</si>
  <si>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</si>
  <si>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</si>
  <si>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</si>
  <si>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</si>
  <si>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</si>
  <si>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</si>
  <si>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</si>
  <si>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</si>
  <si>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</si>
  <si>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</si>
  <si>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</si>
  <si>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</si>
  <si>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</si>
  <si>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</si>
  <si>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</si>
  <si>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</si>
  <si>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</si>
  <si>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</si>
  <si>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</si>
  <si>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</si>
  <si>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</si>
  <si>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</si>
  <si>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</si>
  <si>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</si>
  <si>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</si>
  <si>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</si>
  <si>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</si>
  <si>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</si>
  <si>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</si>
  <si>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</si>
  <si>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</si>
  <si>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</si>
  <si>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</si>
  <si>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</si>
  <si>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</si>
  <si>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</si>
  <si>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</si>
  <si>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</si>
  <si>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</si>
  <si>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</si>
  <si>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</si>
  <si>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</si>
  <si>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</si>
  <si>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</si>
  <si>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</si>
  <si>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</si>
  <si>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</si>
  <si>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</si>
  <si>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</si>
  <si>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</si>
  <si>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</si>
  <si>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</si>
  <si>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</si>
  <si>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</si>
  <si>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</si>
  <si>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</si>
  <si>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</si>
  <si>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</si>
  <si>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</si>
  <si>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</si>
  <si>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</si>
  <si>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</si>
  <si>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</si>
  <si>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</si>
  <si>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</si>
  <si>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</si>
  <si>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</si>
  <si>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</si>
  <si>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</si>
  <si>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</si>
  <si>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</si>
  <si>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</si>
  <si>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</si>
  <si>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</si>
  <si>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</si>
  <si>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</si>
  <si>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</si>
  <si>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</si>
  <si>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</si>
  <si>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</si>
  <si>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</si>
  <si>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</si>
  <si>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</si>
  <si>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</si>
  <si>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</si>
  <si>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</si>
  <si>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</si>
  <si>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</si>
  <si>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</si>
  <si>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</si>
  <si>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</si>
  <si>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</si>
  <si>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</si>
  <si>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</si>
  <si>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</si>
  <si>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</si>
  <si>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</si>
  <si>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</si>
  <si>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</si>
  <si>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</si>
  <si>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</si>
  <si>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</si>
  <si>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</si>
  <si>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</si>
  <si>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</si>
  <si>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</si>
  <si>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</si>
  <si>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</si>
  <si>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</si>
  <si>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</si>
  <si>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</si>
  <si>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</si>
  <si>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</si>
  <si>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</si>
  <si>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</si>
  <si>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</si>
  <si>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</si>
  <si>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</si>
  <si>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</si>
  <si>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</si>
  <si>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</si>
  <si>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</si>
  <si>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</si>
  <si>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</si>
  <si>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</si>
  <si>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</si>
  <si>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</si>
  <si>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</si>
  <si>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</si>
  <si>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</si>
  <si>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</si>
  <si>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</si>
  <si>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</si>
  <si>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</si>
  <si>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</si>
  <si>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</si>
  <si>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</si>
  <si>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</si>
  <si>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</si>
  <si>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</si>
  <si>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</si>
  <si>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</si>
  <si>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</si>
  <si>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</si>
  <si>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</si>
  <si>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</si>
  <si>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</si>
  <si>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</si>
  <si>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</si>
  <si>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</si>
  <si>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</si>
  <si>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</si>
  <si>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</si>
  <si>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</si>
  <si>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</si>
  <si>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</si>
  <si>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</si>
  <si>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</si>
  <si>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</si>
  <si>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</si>
  <si>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</si>
  <si>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</si>
  <si>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</si>
  <si>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</si>
  <si>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</si>
  <si>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</si>
  <si>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</si>
  <si>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</si>
  <si>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</si>
  <si>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</si>
  <si>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</si>
  <si>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</si>
  <si>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</si>
  <si>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</si>
  <si>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</si>
  <si>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</si>
  <si>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</si>
  <si>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</si>
  <si>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</si>
  <si>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</si>
  <si>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</si>
  <si>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</si>
  <si>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</si>
  <si>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</si>
  <si>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</si>
  <si>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</si>
  <si>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</si>
  <si>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</si>
  <si>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</si>
  <si>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</si>
  <si>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</si>
  <si>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</si>
  <si>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</si>
  <si>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</si>
  <si>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</si>
  <si>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</si>
  <si>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</si>
  <si>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</si>
  <si>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</si>
  <si>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</si>
  <si>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</si>
  <si>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</si>
  <si>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</si>
  <si>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</si>
  <si>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</si>
  <si>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</si>
  <si>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</si>
  <si>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</si>
  <si>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</si>
  <si>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</si>
  <si>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</si>
  <si>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</si>
  <si>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</si>
  <si>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</si>
  <si>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</si>
  <si>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</si>
  <si>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</si>
  <si>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</si>
  <si>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</si>
  <si>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</si>
  <si>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</si>
  <si>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</si>
  <si>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</si>
  <si>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</si>
  <si>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</si>
  <si>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</si>
  <si>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</si>
  <si>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</si>
  <si>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</si>
  <si>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</si>
  <si>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</si>
  <si>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</si>
  <si>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</si>
  <si>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</si>
  <si>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</si>
  <si>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</si>
  <si>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</si>
  <si>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</si>
  <si>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</si>
  <si>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</si>
  <si>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</si>
  <si>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</si>
  <si>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</si>
  <si>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</si>
  <si>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</si>
  <si>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</si>
  <si>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</si>
  <si>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</si>
  <si>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</si>
  <si>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</si>
  <si>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</si>
  <si>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</si>
  <si>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</si>
  <si>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</si>
  <si>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</si>
  <si>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</si>
  <si>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</si>
  <si>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</si>
  <si>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</si>
  <si>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</si>
  <si>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</si>
  <si>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</si>
  <si>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</si>
  <si>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</si>
  <si>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</si>
  <si>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</si>
  <si>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</si>
  <si>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</si>
  <si>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</si>
  <si>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</si>
  <si>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</si>
  <si>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</si>
  <si>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</si>
  <si>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</si>
  <si>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</si>
  <si>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</si>
  <si>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</si>
  <si>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</si>
  <si>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</si>
  <si>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</si>
  <si>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</si>
  <si>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</si>
  <si>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</si>
  <si>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</si>
  <si>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</si>
  <si>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</si>
  <si>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</si>
  <si>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</si>
  <si>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</si>
  <si>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</si>
  <si>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</si>
  <si>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</si>
  <si>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</si>
  <si>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</si>
  <si>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</si>
  <si>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</si>
  <si>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</si>
  <si>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</si>
  <si>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</si>
  <si>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</si>
  <si>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</si>
  <si>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</si>
  <si>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</si>
  <si>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</si>
  <si>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</si>
  <si>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</si>
  <si>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</si>
  <si>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</si>
  <si>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</si>
  <si>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</si>
  <si>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</si>
  <si>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</si>
  <si>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</si>
  <si>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</si>
  <si>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</si>
  <si>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</si>
  <si>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</si>
  <si>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</si>
  <si>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</si>
  <si>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</si>
  <si>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</si>
  <si>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</si>
  <si>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</si>
  <si>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</si>
  <si>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</si>
  <si>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</si>
  <si>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</si>
  <si>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</si>
  <si>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</si>
  <si>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</si>
  <si>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</si>
  <si>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</si>
  <si>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</si>
  <si>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</si>
  <si>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</si>
  <si>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</si>
  <si>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</si>
  <si>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</si>
  <si>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</si>
  <si>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</si>
  <si>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</si>
  <si>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</si>
  <si>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</si>
  <si>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</si>
  <si>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</si>
  <si>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</si>
  <si>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</si>
  <si>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</si>
  <si>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</si>
  <si>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</si>
  <si>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</si>
  <si>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</si>
  <si>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</si>
  <si>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</si>
  <si>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</si>
  <si>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</si>
  <si>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</si>
  <si>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</si>
  <si>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</si>
  <si>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</si>
  <si>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</si>
  <si>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</si>
  <si>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</si>
  <si>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</si>
  <si>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</si>
  <si>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</si>
  <si>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</si>
  <si>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</si>
  <si>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</si>
  <si>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</si>
  <si>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</si>
  <si>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</si>
  <si>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</si>
  <si>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</si>
  <si>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</si>
  <si>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</si>
  <si>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</si>
  <si>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</si>
  <si>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</si>
  <si>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</si>
  <si>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</si>
  <si>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</si>
  <si>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</si>
  <si>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</si>
  <si>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</si>
  <si>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</si>
  <si>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</si>
  <si>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</si>
  <si>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</si>
  <si>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</si>
  <si>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</si>
  <si>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</si>
  <si>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</si>
  <si>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</si>
  <si>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</si>
  <si>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</si>
  <si>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</si>
  <si>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</si>
  <si>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</si>
  <si>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</si>
  <si>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</si>
  <si>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</si>
  <si>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</si>
  <si>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</si>
  <si>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</si>
  <si>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</si>
  <si>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</si>
  <si>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</si>
  <si>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</si>
  <si>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</si>
  <si>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</si>
  <si>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</si>
  <si>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</si>
  <si>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</si>
  <si>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</si>
  <si>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</si>
  <si>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</si>
  <si>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</si>
  <si>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</si>
  <si>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</si>
  <si>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</si>
  <si>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</si>
  <si>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</si>
  <si>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</si>
  <si>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</si>
  <si>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</si>
  <si>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</si>
  <si>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</si>
  <si>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</si>
  <si>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</si>
  <si>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</si>
  <si>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</si>
  <si>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</si>
  <si>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</si>
  <si>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</si>
  <si>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</si>
  <si>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</si>
  <si>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</si>
  <si>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</si>
  <si>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</si>
  <si>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</si>
  <si>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</si>
  <si>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</si>
  <si>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</si>
  <si>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</si>
  <si>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</si>
  <si>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</si>
  <si>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</si>
  <si>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</si>
  <si>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</si>
  <si>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</si>
  <si>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</si>
  <si>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</si>
  <si>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</si>
  <si>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</si>
  <si>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</si>
  <si>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</si>
  <si>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</si>
  <si>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</si>
  <si>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</si>
  <si>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</si>
  <si>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</si>
  <si>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</si>
  <si>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</si>
  <si>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</si>
  <si>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</si>
  <si>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</si>
  <si>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</si>
  <si>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</si>
  <si>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</si>
  <si>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</si>
  <si>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</si>
  <si>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</si>
  <si>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</si>
  <si>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</si>
  <si>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</si>
  <si>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</si>
  <si>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</si>
  <si>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</si>
  <si>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</si>
  <si>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</si>
  <si>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</si>
  <si>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</si>
  <si>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</si>
  <si>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</si>
  <si>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</si>
  <si>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</si>
  <si>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</si>
  <si>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</si>
  <si>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</si>
  <si>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</si>
  <si>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</si>
  <si>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</si>
  <si>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</si>
  <si>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</si>
  <si>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</si>
  <si>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</si>
  <si>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</si>
  <si>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</si>
  <si>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</si>
  <si>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</si>
  <si>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</si>
  <si>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</si>
  <si>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</si>
  <si>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</si>
  <si>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</si>
  <si>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</si>
  <si>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</si>
  <si>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</si>
  <si>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</si>
  <si>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</si>
  <si>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</si>
  <si>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</si>
  <si>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</si>
  <si>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</si>
  <si>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</si>
  <si>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</si>
  <si>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</si>
  <si>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</si>
  <si>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</si>
  <si>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</si>
  <si>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</si>
  <si>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</si>
  <si>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</si>
  <si>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</si>
  <si>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</si>
  <si>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</si>
  <si>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</si>
  <si>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</si>
  <si>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</si>
  <si>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</si>
  <si>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</si>
  <si>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</si>
  <si>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</si>
  <si>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</si>
  <si>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</si>
  <si>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</si>
  <si>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</si>
  <si>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</si>
  <si>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</si>
  <si>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</si>
  <si>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</si>
  <si>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</si>
  <si>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</si>
  <si>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</si>
  <si>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</si>
  <si>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</si>
  <si>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</si>
  <si>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</si>
  <si>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</si>
  <si>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</si>
  <si>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</si>
  <si>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</si>
  <si>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</si>
  <si>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</si>
  <si>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</si>
  <si>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</si>
  <si>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</si>
  <si>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</si>
  <si>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</si>
  <si>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</si>
  <si>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</si>
  <si>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</si>
  <si>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</si>
  <si>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</si>
  <si>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</si>
  <si>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</si>
  <si>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</si>
  <si>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</si>
  <si>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</si>
  <si>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</si>
  <si>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</si>
  <si>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</si>
  <si>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</si>
  <si>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</si>
  <si>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</si>
  <si>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</si>
  <si>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</si>
  <si>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</si>
  <si>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</si>
  <si>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</si>
  <si>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</si>
  <si>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</si>
  <si>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</si>
  <si>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</si>
  <si>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</si>
  <si>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</si>
  <si>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</si>
  <si>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</si>
  <si>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</si>
  <si>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</si>
  <si>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</si>
  <si>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</si>
  <si>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</si>
  <si>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</si>
  <si>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</si>
  <si>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</si>
  <si>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</si>
  <si>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</si>
  <si>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</si>
  <si>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</si>
  <si>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</si>
  <si>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</si>
  <si>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</si>
  <si>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</si>
  <si>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</si>
  <si>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</si>
  <si>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</si>
  <si>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</si>
  <si>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</si>
  <si>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</si>
  <si>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</si>
  <si>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</si>
  <si>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</si>
  <si>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</si>
  <si>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</si>
  <si>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</si>
  <si>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</si>
  <si>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</si>
  <si>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</si>
  <si>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</si>
  <si>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</si>
  <si>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</si>
  <si>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</si>
  <si>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</si>
  <si>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</si>
  <si>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</si>
  <si>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</si>
  <si>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</si>
  <si>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</si>
  <si>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</si>
  <si>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</si>
  <si>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</si>
  <si>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</si>
  <si>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</si>
  <si>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</si>
  <si>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</si>
  <si>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</si>
  <si>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</si>
  <si>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</si>
  <si>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</si>
  <si>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</si>
  <si>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</si>
  <si>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</si>
  <si>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</si>
  <si>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</si>
  <si>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</si>
  <si>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</si>
  <si>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</si>
  <si>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</si>
  <si>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</si>
  <si>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</si>
  <si>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</si>
  <si>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</si>
  <si>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</si>
  <si>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</si>
  <si>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</si>
  <si>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</si>
  <si>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</si>
  <si>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</si>
  <si>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</si>
  <si>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</si>
  <si>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</si>
  <si>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</si>
  <si>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</si>
  <si>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</si>
  <si>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</si>
  <si>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</si>
  <si>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</si>
  <si>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</si>
  <si>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</si>
  <si>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</si>
  <si>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</si>
  <si>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</si>
  <si>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</si>
  <si>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</si>
  <si>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</si>
  <si>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</si>
  <si>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</si>
  <si>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</si>
  <si>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</si>
  <si>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</si>
  <si>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</si>
  <si>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</si>
  <si>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</si>
  <si>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</si>
  <si>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</si>
  <si>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</si>
  <si>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</si>
  <si>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</si>
  <si>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</si>
  <si>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</si>
  <si>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</si>
  <si>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</si>
  <si>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</si>
  <si>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</si>
  <si>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</si>
  <si>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</si>
  <si>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</si>
  <si>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</si>
  <si>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</si>
  <si>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</si>
  <si>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</si>
  <si>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</si>
  <si>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</si>
  <si>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</si>
  <si>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</si>
  <si>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</si>
  <si>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</si>
  <si>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</si>
  <si>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</si>
  <si>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</si>
  <si>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</si>
  <si>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</si>
  <si>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</si>
  <si>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</si>
  <si>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</si>
  <si>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</si>
  <si>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</si>
  <si>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</si>
  <si>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</si>
  <si>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</si>
  <si>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</si>
  <si>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</si>
  <si>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</si>
  <si>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</si>
  <si>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</si>
  <si>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</si>
  <si>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</si>
  <si>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</si>
  <si>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</si>
  <si>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</si>
  <si>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</si>
  <si>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</si>
  <si>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</si>
  <si>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</si>
  <si>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</si>
  <si>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</si>
  <si>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</si>
  <si>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</si>
  <si>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</si>
  <si>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</si>
  <si>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</si>
  <si>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</si>
  <si>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</si>
  <si>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</si>
  <si>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</si>
  <si>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</si>
  <si>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</si>
  <si>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</si>
  <si>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</si>
  <si>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</si>
  <si>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</si>
  <si>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</si>
  <si>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</si>
  <si>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</si>
  <si>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</si>
  <si>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</si>
  <si>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</si>
  <si>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</si>
  <si>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</si>
  <si>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</si>
  <si>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</si>
  <si>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</si>
  <si>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</si>
  <si>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</si>
  <si>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</si>
  <si>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</si>
  <si>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</si>
  <si>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</si>
  <si>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</si>
  <si>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</si>
  <si>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</si>
  <si>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</si>
  <si>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</si>
  <si>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</si>
  <si>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</si>
  <si>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</si>
  <si>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</si>
  <si>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</si>
  <si>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</si>
  <si>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</si>
  <si>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</si>
  <si>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</si>
  <si>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</si>
  <si>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</si>
  <si>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</si>
  <si>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</si>
  <si>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</si>
  <si>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</si>
  <si>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</si>
  <si>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</si>
  <si>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</si>
  <si>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</si>
  <si>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</si>
  <si>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</si>
  <si>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</si>
  <si>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</si>
  <si>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</si>
  <si>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</si>
  <si>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</si>
  <si>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</si>
  <si>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</si>
  <si>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</si>
  <si>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</si>
  <si>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</si>
  <si>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</si>
  <si>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</si>
  <si>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</si>
  <si>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</si>
  <si>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</si>
  <si>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</si>
  <si>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</si>
  <si>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</si>
  <si>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</si>
  <si>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</si>
  <si>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</si>
  <si>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</si>
  <si>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</si>
  <si>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</si>
  <si>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</si>
  <si>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</si>
  <si>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</si>
  <si>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</si>
  <si>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</si>
  <si>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</si>
  <si>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</si>
  <si>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</si>
  <si>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</si>
  <si>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</si>
  <si>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</si>
  <si>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</si>
  <si>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</si>
  <si>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</si>
  <si>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</si>
  <si>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</si>
  <si>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</si>
  <si>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</si>
  <si>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</si>
  <si>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</si>
  <si>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</si>
  <si>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</si>
  <si>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</si>
  <si>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</si>
  <si>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</si>
  <si>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</si>
  <si>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</si>
  <si>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</si>
  <si>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</si>
  <si>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</si>
  <si>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</si>
  <si>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</si>
  <si>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</si>
  <si>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</si>
  <si>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</si>
  <si>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</si>
  <si>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</si>
  <si>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</si>
  <si>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</si>
  <si>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</si>
  <si>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</si>
  <si>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</si>
  <si>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</si>
  <si>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</si>
  <si>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</si>
  <si>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</si>
  <si>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</si>
  <si>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</si>
  <si>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</si>
  <si>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</si>
  <si>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</si>
  <si>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</si>
  <si>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</si>
  <si>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</si>
  <si>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</si>
  <si>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</si>
  <si>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</si>
  <si>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</si>
  <si>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</si>
  <si>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</si>
  <si>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</si>
  <si>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</si>
  <si>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</si>
  <si>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</si>
  <si>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</si>
  <si>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</si>
  <si>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</si>
  <si>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</si>
  <si>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</si>
  <si>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</si>
  <si>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</si>
  <si>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</si>
  <si>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</si>
  <si>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</si>
  <si>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</si>
  <si>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</si>
  <si>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</si>
  <si>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</si>
  <si>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</si>
  <si>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</si>
  <si>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</si>
  <si>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</si>
  <si>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</si>
  <si>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</si>
  <si>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</si>
  <si>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</si>
  <si>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</si>
  <si>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</si>
  <si>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</si>
  <si>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</si>
  <si>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</si>
  <si>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</si>
  <si>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</si>
  <si>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</si>
  <si>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</si>
  <si>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</si>
  <si>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</si>
  <si>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</si>
  <si>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</si>
  <si>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</si>
  <si>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</si>
  <si>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</si>
  <si>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</si>
  <si>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</si>
  <si>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</si>
  <si>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</si>
  <si>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</si>
  <si>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</si>
  <si>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</si>
  <si>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</si>
  <si>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</si>
  <si>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</si>
  <si>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</si>
  <si>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</si>
  <si>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</si>
  <si>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</si>
  <si>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</si>
  <si>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</si>
  <si>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</si>
  <si>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</si>
  <si>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</si>
  <si>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</si>
  <si>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</si>
  <si>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</si>
  <si>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</si>
  <si>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</si>
  <si>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</si>
  <si>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</si>
  <si>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</si>
  <si>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</si>
  <si>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</si>
  <si>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</si>
  <si>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</si>
  <si>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</si>
  <si>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</si>
  <si>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</si>
  <si>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</si>
  <si>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</si>
  <si>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</si>
  <si>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</si>
  <si>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</si>
  <si>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</si>
  <si>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</si>
  <si>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</si>
  <si>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</si>
  <si>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</si>
  <si>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</si>
  <si>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</si>
  <si>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</si>
  <si>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</si>
  <si>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</si>
  <si>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</si>
  <si>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</si>
  <si>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</si>
  <si>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</si>
  <si>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</si>
  <si>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</si>
  <si>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</si>
  <si>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</si>
  <si>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</si>
  <si>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</si>
  <si>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</si>
  <si>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</si>
  <si>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</si>
  <si>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</si>
  <si>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</si>
  <si>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</si>
  <si>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</si>
  <si>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</si>
  <si>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</si>
  <si>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</si>
  <si>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</si>
  <si>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</si>
  <si>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</si>
  <si>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</si>
  <si>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</si>
  <si>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</si>
  <si>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</si>
  <si>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</si>
  <si>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</si>
  <si>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</si>
  <si>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</si>
  <si>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</si>
  <si>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</si>
  <si>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</si>
  <si>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</si>
  <si>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</si>
  <si>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</si>
  <si>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</si>
  <si>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</si>
  <si>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</si>
  <si>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</si>
  <si>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</si>
  <si>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</si>
  <si>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</si>
  <si>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</si>
  <si>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</si>
  <si>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</si>
  <si>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</si>
  <si>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</si>
  <si>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</si>
  <si>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</si>
  <si>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</si>
  <si>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</si>
  <si>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</si>
  <si>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</si>
  <si>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</si>
  <si>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</si>
  <si>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</si>
  <si>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</si>
  <si>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</si>
  <si>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</si>
  <si>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</si>
  <si>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</si>
  <si>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</si>
  <si>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</si>
  <si>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</si>
  <si>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</si>
  <si>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</si>
  <si>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</si>
  <si>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</si>
  <si>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</si>
  <si>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</si>
  <si>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</si>
  <si>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</si>
  <si>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</si>
  <si>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</si>
  <si>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</si>
  <si>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</si>
  <si>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</si>
  <si>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</si>
  <si>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</si>
  <si>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</si>
  <si>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</si>
  <si>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</si>
  <si>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</si>
  <si>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</si>
  <si>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</si>
  <si>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</si>
  <si>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</si>
  <si>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</si>
  <si>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</si>
  <si>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</si>
  <si>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</si>
  <si>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</si>
  <si>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</si>
  <si>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</si>
  <si>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</si>
  <si>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</si>
  <si>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</si>
  <si>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</si>
  <si>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</si>
  <si>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</si>
  <si>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</si>
  <si>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</si>
  <si>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</si>
  <si>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</si>
  <si>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</si>
  <si>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</si>
  <si>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</si>
  <si>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</si>
  <si>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</si>
  <si>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</si>
  <si>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</si>
  <si>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</si>
  <si>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</si>
  <si>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</si>
  <si>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</si>
  <si>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</si>
  <si>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</si>
  <si>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</si>
  <si>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</si>
  <si>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</si>
  <si>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</si>
  <si>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</si>
  <si>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</si>
  <si>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</si>
  <si>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</si>
  <si>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</si>
  <si>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</si>
  <si>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</si>
  <si>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</si>
  <si>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</si>
  <si>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</si>
  <si>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</si>
  <si>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</si>
  <si>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</si>
  <si>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</si>
  <si>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</si>
  <si>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</si>
  <si>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</si>
  <si>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</si>
  <si>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</si>
  <si>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</si>
  <si>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</si>
  <si>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</si>
  <si>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</si>
  <si>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</si>
  <si>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</si>
  <si>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</si>
  <si>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</si>
  <si>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</si>
  <si>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</si>
  <si>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</si>
  <si>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</si>
  <si>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</si>
  <si>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</si>
  <si>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</si>
  <si>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</si>
  <si>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</si>
  <si>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</si>
  <si>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</si>
  <si>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</si>
  <si>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</si>
  <si>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</si>
  <si>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</si>
  <si>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</si>
  <si>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</si>
  <si>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</si>
  <si>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</si>
  <si>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</si>
  <si>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</si>
  <si>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</si>
  <si>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</si>
  <si>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</si>
  <si>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</si>
  <si>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</si>
  <si>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</si>
  <si>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</si>
  <si>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</si>
  <si>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</si>
  <si>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</si>
  <si>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</si>
  <si>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</si>
  <si>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</si>
  <si>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</si>
  <si>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</si>
  <si>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</si>
  <si>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</si>
  <si>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</si>
  <si>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</si>
  <si>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</si>
  <si>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</si>
  <si>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</si>
  <si>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</si>
  <si>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</si>
  <si>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</si>
  <si>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</si>
  <si>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</si>
  <si>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</si>
  <si>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</si>
  <si>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</si>
  <si>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</si>
  <si>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</si>
  <si>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</si>
  <si>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</si>
  <si>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</si>
  <si>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</si>
  <si>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</si>
  <si>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</si>
  <si>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</si>
  <si>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</si>
  <si>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</si>
  <si>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</si>
  <si>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</si>
  <si>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</si>
  <si>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</si>
  <si>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</si>
  <si>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</si>
  <si>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</si>
  <si>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</si>
  <si>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</si>
  <si>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</si>
  <si>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</si>
  <si>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</si>
  <si>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</si>
  <si>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</si>
  <si>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</si>
  <si>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</si>
  <si>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</si>
  <si>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</si>
  <si>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</si>
  <si>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</si>
  <si>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</si>
  <si>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</si>
  <si>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</si>
  <si>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</si>
  <si>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</si>
  <si>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</si>
  <si>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</si>
  <si>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</si>
  <si>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</si>
  <si>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</si>
  <si>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</si>
  <si>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</si>
  <si>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</si>
  <si>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</si>
  <si>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</si>
  <si>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</si>
  <si>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</si>
  <si>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</si>
  <si>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</si>
  <si>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</si>
  <si>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</si>
  <si>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</si>
  <si>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</si>
  <si>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</si>
  <si>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</si>
  <si>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</si>
  <si>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</si>
  <si>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</si>
  <si>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</si>
  <si>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</si>
  <si>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</si>
  <si>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</si>
  <si>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</si>
  <si>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</si>
  <si>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</si>
  <si>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</si>
  <si>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</si>
  <si>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</si>
  <si>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</si>
  <si>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</si>
  <si>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</si>
  <si>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</si>
  <si>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</si>
  <si>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</si>
  <si>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</si>
  <si>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</si>
  <si>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</si>
  <si>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</si>
  <si>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</si>
  <si>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</si>
  <si>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</si>
  <si>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</si>
  <si>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</si>
  <si>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</si>
  <si>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</si>
  <si>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</si>
  <si>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</si>
  <si>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</si>
  <si>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</si>
  <si>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</si>
  <si>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</si>
  <si>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</si>
  <si>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</si>
  <si>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</si>
  <si>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</si>
  <si>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</si>
  <si>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</si>
  <si>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</si>
  <si>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</si>
  <si>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</si>
  <si>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</si>
  <si>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</si>
  <si>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</si>
  <si>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</si>
  <si>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</si>
  <si>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</si>
  <si>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</si>
  <si>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</si>
  <si>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</si>
  <si>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</si>
  <si>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</si>
  <si>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</si>
  <si>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</si>
  <si>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</si>
  <si>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</si>
  <si>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</si>
  <si>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</si>
  <si>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</si>
  <si>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</si>
  <si>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</si>
  <si>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</si>
  <si>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</si>
  <si>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</si>
  <si>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</si>
  <si>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</si>
  <si>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</si>
  <si>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</si>
  <si>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</si>
  <si>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</si>
  <si>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</si>
  <si>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</si>
  <si>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</si>
  <si>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</si>
  <si>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</si>
  <si>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</si>
  <si>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</si>
  <si>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</si>
  <si>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</si>
  <si>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</si>
  <si>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</si>
  <si>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</si>
  <si>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</si>
  <si>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</si>
  <si>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</si>
  <si>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</si>
  <si>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</si>
  <si>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</si>
  <si>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</si>
  <si>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</si>
  <si>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</si>
  <si>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</si>
  <si>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</si>
  <si>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</si>
  <si>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</si>
  <si>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</si>
  <si>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</si>
  <si>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</si>
  <si>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</si>
  <si>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</si>
  <si>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</si>
  <si>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</si>
  <si>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</si>
  <si>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</si>
  <si>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</si>
  <si>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</si>
  <si>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</si>
  <si>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</si>
  <si>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</si>
  <si>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</si>
  <si>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</si>
  <si>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</si>
  <si>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</si>
  <si>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</si>
  <si>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</si>
  <si>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</si>
  <si>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</si>
  <si>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</si>
  <si>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</si>
  <si>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</si>
  <si>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</si>
  <si>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</si>
  <si>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</si>
  <si>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</si>
  <si>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</si>
  <si>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</si>
  <si>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</si>
  <si>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</si>
  <si>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</si>
  <si>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</si>
  <si>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</si>
  <si>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</si>
  <si>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</si>
  <si>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</si>
  <si>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</si>
  <si>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</si>
  <si>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</si>
  <si>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</si>
  <si>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</si>
  <si>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</si>
  <si>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</si>
  <si>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</si>
  <si>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</si>
  <si>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</si>
  <si>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</si>
  <si>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</si>
  <si>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</si>
  <si>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</si>
  <si>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</si>
  <si>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</si>
  <si>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</si>
  <si>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</si>
  <si>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</si>
  <si>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</si>
  <si>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</si>
  <si>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</si>
  <si>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</si>
  <si>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</si>
  <si>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</si>
  <si>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</si>
  <si>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</si>
  <si>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</si>
  <si>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</si>
  <si>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</si>
  <si>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</si>
  <si>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</si>
  <si>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</si>
  <si>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</si>
  <si>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</si>
  <si>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</si>
  <si>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</si>
  <si>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</si>
  <si>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</si>
  <si>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</si>
  <si>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</si>
  <si>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</si>
  <si>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</si>
  <si>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</si>
  <si>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</si>
  <si>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</si>
  <si>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</si>
  <si>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</si>
  <si>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</si>
  <si>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</si>
  <si>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</si>
  <si>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</si>
  <si>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</si>
  <si>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</si>
  <si>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</si>
  <si>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</si>
  <si>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</si>
  <si>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</si>
  <si>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</si>
  <si>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</si>
  <si>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</si>
  <si>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</si>
  <si>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</si>
  <si>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</si>
  <si>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</si>
  <si>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</si>
  <si>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</si>
  <si>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</si>
  <si>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</si>
  <si>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</si>
  <si>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</si>
  <si>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</si>
  <si>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</si>
  <si>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</si>
  <si>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</si>
  <si>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</si>
  <si>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</si>
  <si>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</si>
  <si>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</si>
  <si>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</si>
  <si>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</si>
  <si>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</si>
  <si>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</si>
  <si>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</si>
  <si>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</si>
  <si>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</si>
  <si>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</si>
  <si>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</si>
  <si>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</si>
  <si>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</si>
  <si>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</si>
  <si>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</si>
  <si>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</si>
  <si>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</si>
  <si>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</si>
  <si>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</si>
  <si>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</si>
  <si>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</si>
  <si>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</si>
  <si>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</si>
  <si>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</si>
  <si>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</si>
  <si>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</si>
  <si>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</si>
  <si>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</si>
  <si>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</si>
  <si>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</si>
  <si>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</si>
  <si>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</si>
  <si>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</si>
  <si>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</si>
  <si>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</si>
  <si>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</si>
  <si>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</si>
  <si>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</si>
  <si>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</si>
  <si>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</si>
  <si>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</si>
  <si>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</si>
  <si>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</si>
  <si>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</si>
  <si>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</si>
  <si>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</si>
  <si>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</si>
  <si>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</si>
  <si>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</si>
  <si>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</si>
  <si>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</si>
  <si>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</si>
  <si>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</si>
  <si>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</si>
  <si>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</si>
  <si>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</si>
  <si>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</si>
  <si>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</si>
  <si>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</si>
  <si>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</si>
  <si>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</si>
  <si>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</si>
  <si>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</si>
  <si>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</si>
  <si>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</si>
  <si>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</si>
  <si>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</si>
  <si>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</si>
  <si>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</si>
  <si>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</si>
  <si>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</si>
  <si>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</si>
  <si>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</si>
  <si>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</si>
  <si>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</si>
  <si>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</si>
  <si>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</si>
  <si>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</si>
  <si>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</si>
  <si>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</si>
  <si>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</si>
  <si>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</si>
  <si>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</si>
  <si>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</si>
  <si>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</si>
  <si>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</si>
  <si>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</si>
  <si>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</si>
  <si>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</si>
  <si>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</si>
  <si>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</si>
  <si>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</si>
  <si>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</si>
  <si>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</si>
  <si>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</si>
  <si>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</si>
  <si>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</si>
  <si>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</si>
  <si>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</si>
  <si>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</si>
  <si>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</si>
  <si>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</si>
  <si>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</si>
  <si>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</si>
  <si>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</si>
  <si>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</si>
  <si>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</si>
  <si>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</si>
  <si>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</si>
  <si>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</si>
  <si>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</si>
  <si>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</si>
  <si>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</si>
  <si>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</si>
  <si>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</si>
  <si>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</si>
  <si>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</si>
  <si>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</si>
  <si>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</si>
  <si>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</si>
  <si>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</si>
  <si>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</si>
  <si>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</si>
  <si>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</si>
  <si>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</si>
  <si>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</si>
  <si>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</si>
  <si>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</si>
  <si>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</si>
  <si>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</si>
  <si>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</si>
  <si>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</si>
  <si>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</si>
  <si>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</si>
  <si>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</si>
  <si>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</si>
  <si>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</si>
  <si>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</si>
  <si>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</si>
  <si>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</si>
  <si>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</si>
  <si>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</si>
  <si>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</si>
  <si>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</si>
  <si>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</si>
  <si>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</si>
  <si>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</si>
  <si>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</si>
  <si>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</si>
  <si>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</si>
  <si>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</si>
  <si>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</si>
  <si>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</si>
  <si>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</si>
  <si>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</si>
  <si>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</si>
  <si>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</si>
  <si>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</si>
  <si>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</si>
  <si>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</si>
  <si>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</si>
  <si>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</si>
  <si>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</si>
  <si>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</si>
  <si>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</si>
  <si>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</si>
  <si>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</si>
  <si>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</si>
  <si>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</si>
  <si>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</si>
  <si>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</si>
  <si>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</si>
  <si>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</si>
  <si>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</si>
  <si>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</si>
  <si>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</si>
  <si>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</si>
  <si>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</si>
  <si>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</si>
  <si>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</si>
  <si>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</si>
  <si>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</si>
  <si>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</si>
  <si>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</si>
  <si>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</si>
  <si>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</si>
  <si>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</si>
  <si>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</si>
  <si>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</si>
  <si>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</si>
  <si>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</si>
  <si>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</si>
  <si>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</si>
  <si>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</si>
  <si>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</si>
  <si>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</si>
  <si>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</si>
  <si>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</si>
  <si>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</si>
  <si>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</si>
  <si>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</si>
  <si>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</si>
  <si>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</si>
  <si>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</si>
  <si>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</si>
  <si>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</si>
  <si>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</si>
  <si>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</si>
  <si>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</si>
  <si>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</si>
  <si>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</si>
  <si>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</si>
  <si>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</si>
  <si>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</si>
  <si>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</si>
  <si>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</si>
  <si>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</si>
  <si>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</si>
  <si>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</si>
  <si>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</si>
  <si>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</si>
  <si>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</si>
  <si>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</si>
  <si>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</si>
  <si>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</si>
  <si>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</si>
  <si>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</si>
  <si>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</si>
  <si>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</si>
  <si>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</si>
  <si>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</si>
  <si>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</si>
  <si>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</si>
  <si>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</si>
  <si>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</si>
  <si>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</si>
  <si>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</si>
  <si>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</si>
  <si>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</si>
  <si>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</si>
  <si>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</si>
  <si>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</si>
  <si>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</si>
  <si>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</si>
  <si>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</si>
  <si>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</si>
  <si>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</si>
  <si>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</si>
  <si>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</si>
  <si>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</si>
  <si>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</si>
  <si>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</si>
  <si>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</si>
  <si>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</si>
  <si>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</si>
  <si>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</si>
  <si>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</si>
  <si>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</si>
  <si>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</si>
  <si>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</si>
  <si>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</si>
  <si>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</si>
  <si>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</si>
  <si>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</si>
  <si>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</si>
  <si>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</si>
  <si>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</si>
  <si>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</si>
  <si>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</si>
  <si>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</si>
  <si>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</si>
  <si>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</si>
  <si>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</si>
  <si>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</si>
  <si>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</si>
  <si>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</si>
  <si>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</si>
  <si>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</si>
  <si>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</si>
  <si>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</si>
  <si>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</si>
  <si>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</si>
  <si>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</si>
  <si>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</si>
  <si>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</si>
  <si>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</si>
  <si>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</si>
  <si>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</si>
  <si>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</si>
  <si>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</si>
  <si>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</si>
  <si>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</si>
  <si>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</si>
  <si>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</si>
  <si>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</si>
  <si>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</si>
  <si>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</si>
  <si>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</si>
  <si>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</si>
  <si>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</si>
  <si>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</si>
  <si>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</si>
  <si>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</si>
  <si>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</si>
  <si>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</si>
  <si>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</si>
  <si>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</si>
  <si>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</si>
  <si>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</si>
  <si>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</si>
  <si>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</si>
  <si>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</si>
  <si>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</si>
  <si>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</si>
  <si>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</si>
  <si>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</si>
  <si>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</si>
  <si>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</si>
  <si>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</si>
  <si>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</si>
  <si>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</si>
  <si>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</si>
  <si>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</si>
  <si>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</si>
  <si>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</si>
  <si>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</si>
  <si>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</si>
  <si>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</si>
  <si>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</si>
  <si>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</si>
  <si>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</si>
  <si>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</si>
  <si>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</si>
  <si>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</si>
  <si>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</si>
  <si>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</si>
  <si>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</si>
  <si>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</si>
  <si>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</si>
  <si>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</si>
  <si>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</si>
  <si>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</si>
  <si>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</si>
  <si>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</si>
  <si>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</si>
  <si>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</si>
  <si>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</si>
  <si>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</si>
  <si>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</si>
  <si>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</si>
  <si>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</si>
  <si>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</si>
  <si>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</si>
  <si>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</si>
  <si>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</si>
  <si>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</si>
  <si>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</si>
  <si>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</si>
  <si>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</si>
  <si>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</si>
  <si>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</si>
  <si>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</si>
  <si>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</si>
  <si>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</si>
  <si>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</si>
  <si>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</si>
  <si>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</si>
  <si>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</si>
  <si>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</si>
  <si>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</si>
  <si>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</si>
  <si>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</si>
  <si>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</si>
  <si>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</si>
  <si>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</si>
  <si>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</si>
  <si>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</si>
  <si>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</si>
  <si>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</si>
  <si>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</si>
  <si>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</si>
  <si>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</si>
  <si>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</si>
  <si>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</si>
  <si>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</si>
  <si>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</si>
  <si>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</si>
  <si>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</si>
  <si>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</si>
  <si>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</si>
  <si>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</si>
  <si>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</si>
  <si>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</si>
  <si>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</si>
  <si>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</si>
  <si>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</si>
  <si>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</si>
  <si>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</si>
  <si>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</si>
  <si>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</si>
  <si>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</si>
  <si>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</si>
  <si>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</si>
  <si>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</si>
  <si>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</si>
  <si>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</si>
  <si>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</si>
  <si>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</si>
  <si>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</si>
  <si>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</si>
  <si>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</si>
  <si>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</si>
  <si>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</si>
  <si>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</si>
  <si>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</si>
  <si>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</si>
  <si>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</si>
  <si>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</si>
  <si>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</si>
  <si>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</si>
  <si>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</si>
  <si>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</si>
  <si>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</si>
  <si>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</si>
  <si>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</si>
  <si>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</si>
  <si>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</si>
  <si>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</si>
  <si>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</si>
  <si>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</si>
  <si>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</si>
  <si>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</si>
  <si>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</si>
  <si>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</si>
  <si>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</si>
  <si>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</si>
  <si>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</si>
  <si>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</si>
  <si>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</si>
  <si>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</si>
  <si>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</si>
  <si>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</si>
  <si>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</si>
  <si>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</si>
  <si>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</si>
  <si>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</si>
  <si>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</si>
  <si>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</si>
  <si>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</si>
  <si>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</si>
  <si>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</si>
  <si>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</si>
  <si>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</si>
  <si>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</si>
  <si>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</si>
  <si>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</si>
  <si>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</si>
  <si>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</si>
  <si>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</si>
  <si>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</si>
  <si>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</si>
  <si>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</si>
  <si>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</si>
  <si>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</si>
  <si>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</si>
  <si>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</si>
  <si>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</si>
  <si>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</si>
  <si>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</si>
  <si>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</si>
  <si>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</si>
  <si>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</si>
  <si>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</si>
  <si>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</si>
  <si>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</si>
  <si>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</si>
  <si>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</si>
  <si>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</si>
  <si>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</si>
  <si>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</si>
  <si>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</si>
  <si>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</si>
  <si>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</si>
  <si>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</si>
  <si>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</si>
  <si>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</si>
  <si>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</si>
  <si>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</si>
  <si>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</si>
  <si>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</si>
  <si>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</si>
  <si>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</si>
  <si>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</si>
  <si>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</si>
  <si>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</si>
  <si>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</si>
  <si>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</si>
  <si>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</si>
  <si>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</si>
  <si>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</si>
  <si>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</si>
  <si>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</si>
  <si>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</si>
  <si>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</si>
  <si>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</si>
  <si>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</si>
  <si>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</si>
  <si>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</si>
  <si>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</si>
  <si>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</si>
  <si>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</si>
  <si>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</si>
  <si>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</si>
  <si>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</si>
  <si>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</si>
  <si>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</si>
  <si>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</si>
  <si>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</si>
  <si>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</si>
  <si>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</si>
  <si>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</si>
  <si>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</si>
  <si>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</si>
  <si>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</si>
  <si>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</si>
  <si>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</si>
  <si>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</si>
  <si>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</si>
  <si>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</si>
  <si>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</si>
  <si>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</si>
  <si>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</si>
  <si>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</si>
  <si>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</si>
  <si>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</si>
  <si>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</si>
  <si>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</si>
  <si>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</si>
  <si>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</si>
  <si>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</si>
  <si>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</si>
  <si>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</si>
  <si>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</si>
  <si>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</si>
  <si>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</si>
  <si>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</si>
  <si>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</si>
  <si>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</si>
  <si>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</si>
  <si>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</si>
  <si>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</si>
  <si>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</si>
  <si>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</si>
  <si>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</si>
  <si>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</si>
  <si>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</si>
  <si>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</si>
  <si>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</si>
  <si>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</si>
  <si>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</si>
  <si>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</si>
  <si>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</si>
  <si>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</si>
  <si>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</si>
  <si>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</si>
  <si>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</si>
  <si>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</si>
  <si>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</si>
  <si>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</si>
  <si>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</si>
  <si>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</si>
  <si>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</si>
  <si>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</si>
  <si>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</si>
  <si>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</si>
  <si>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</si>
  <si>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</si>
  <si>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</si>
  <si>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</si>
  <si>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</si>
  <si>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</si>
  <si>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</si>
  <si>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</si>
  <si>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</si>
  <si>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</si>
  <si>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</si>
  <si>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</si>
  <si>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</si>
  <si>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</si>
  <si>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</si>
  <si>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</si>
  <si>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</si>
  <si>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</si>
  <si>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</si>
  <si>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</si>
  <si>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</si>
  <si>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</si>
  <si>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</si>
  <si>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</si>
  <si>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</si>
  <si>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</si>
  <si>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</si>
  <si>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</si>
  <si>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</si>
  <si>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</si>
  <si>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</si>
  <si>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</si>
  <si>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</si>
  <si>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</si>
  <si>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</si>
  <si>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</si>
  <si>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</si>
  <si>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</si>
  <si>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</si>
  <si>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</si>
  <si>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</si>
  <si>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</si>
  <si>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</si>
  <si>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</si>
  <si>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</si>
  <si>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</si>
  <si>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</si>
  <si>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</si>
  <si>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</si>
  <si>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</si>
  <si>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</si>
  <si>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</si>
  <si>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</si>
  <si>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</si>
  <si>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</si>
  <si>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</si>
  <si>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</si>
  <si>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</si>
  <si>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</si>
  <si>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</si>
  <si>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</si>
  <si>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</si>
  <si>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</si>
  <si>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</si>
  <si>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</si>
  <si>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</si>
  <si>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</si>
  <si>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</si>
  <si>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</si>
  <si>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</si>
  <si>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</si>
  <si>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</si>
  <si>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</si>
  <si>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</si>
  <si>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</si>
  <si>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</si>
  <si>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</si>
  <si>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</si>
  <si>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</si>
  <si>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</si>
  <si>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</si>
  <si>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</si>
  <si>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</si>
  <si>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</si>
  <si>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</si>
  <si>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</si>
  <si>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</si>
  <si>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</si>
  <si>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</si>
  <si>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</si>
  <si>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</si>
  <si>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</si>
  <si>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</si>
  <si>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</si>
  <si>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</si>
  <si>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</si>
  <si>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</si>
  <si>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</si>
  <si>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</si>
  <si>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</si>
  <si>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</si>
  <si>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</si>
  <si>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</si>
  <si>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</si>
  <si>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</si>
  <si>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</si>
  <si>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</si>
  <si>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</si>
  <si>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</si>
  <si>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</si>
  <si>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</si>
  <si>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</si>
  <si>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</si>
  <si>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</si>
  <si>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</si>
  <si>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</si>
  <si>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</si>
  <si>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</si>
  <si>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</si>
  <si>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</si>
  <si>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</si>
  <si>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</si>
  <si>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</si>
  <si>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</si>
  <si>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</si>
  <si>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</si>
  <si>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</si>
  <si>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</si>
  <si>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</si>
  <si>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</si>
  <si>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</si>
  <si>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</si>
  <si>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</si>
  <si>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</si>
  <si>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</si>
  <si>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</si>
  <si>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</si>
  <si>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</si>
  <si>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</si>
  <si>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</si>
  <si>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</si>
  <si>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</si>
  <si>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</si>
  <si>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</si>
  <si>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</si>
  <si>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</si>
  <si>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</si>
  <si>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</si>
  <si>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</si>
  <si>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</si>
  <si>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</si>
  <si>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</si>
  <si>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</si>
  <si>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</si>
  <si>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</si>
  <si>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</si>
  <si>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</si>
  <si>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</si>
  <si>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</si>
  <si>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</si>
  <si>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</si>
  <si>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</si>
  <si>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</si>
  <si>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</si>
  <si>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</si>
  <si>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</si>
  <si>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</si>
  <si>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</si>
  <si>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</si>
  <si>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</si>
  <si>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</si>
  <si>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</si>
  <si>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</si>
  <si>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</si>
  <si>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</si>
  <si>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</si>
  <si>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</si>
  <si>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</si>
  <si>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</si>
  <si>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</si>
  <si>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</si>
  <si>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</si>
  <si>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</si>
  <si>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</si>
  <si>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</si>
  <si>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</si>
  <si>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</si>
  <si>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</si>
  <si>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</si>
  <si>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</si>
  <si>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</si>
  <si>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</si>
  <si>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</si>
  <si>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</si>
  <si>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</si>
  <si>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</si>
  <si>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</si>
  <si>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</si>
  <si>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</si>
  <si>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</si>
  <si>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</si>
  <si>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</si>
  <si>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</si>
  <si>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</si>
  <si>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</si>
  <si>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</si>
  <si>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</si>
  <si>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</si>
  <si>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</si>
  <si>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</si>
  <si>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</si>
  <si>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</si>
  <si>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</si>
  <si>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</si>
  <si>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</si>
  <si>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</si>
  <si>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</si>
  <si>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</si>
  <si>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</si>
  <si>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</si>
  <si>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</si>
  <si>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</si>
  <si>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</si>
  <si>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</si>
  <si>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</si>
  <si>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</si>
  <si>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</si>
  <si>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</si>
  <si>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</si>
  <si>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</si>
  <si>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</si>
  <si>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</si>
  <si>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</si>
  <si>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</si>
  <si>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</si>
  <si>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</si>
  <si>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</si>
  <si>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</si>
  <si>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</si>
  <si>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</si>
  <si>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</si>
  <si>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</si>
  <si>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</si>
  <si>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</si>
  <si>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</si>
  <si>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</si>
  <si>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</si>
  <si>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</si>
  <si>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</si>
  <si>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</si>
  <si>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</si>
  <si>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</si>
  <si>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</si>
  <si>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</si>
  <si>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</si>
  <si>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</si>
  <si>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</si>
  <si>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</si>
  <si>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</si>
  <si>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</si>
  <si>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</si>
  <si>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</si>
  <si>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</si>
  <si>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</si>
  <si>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</si>
  <si>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</si>
  <si>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</si>
  <si>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</si>
  <si>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</si>
  <si>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</si>
  <si>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</si>
  <si>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</si>
  <si>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</si>
  <si>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</si>
  <si>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</si>
  <si>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</si>
  <si>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</si>
  <si>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</si>
  <si>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</si>
  <si>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</si>
  <si>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</si>
  <si>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</si>
  <si>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</si>
  <si>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</si>
  <si>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</si>
  <si>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</si>
  <si>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</si>
  <si>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</si>
  <si>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</si>
  <si>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</si>
  <si>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</si>
  <si>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</si>
  <si>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</si>
  <si>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</si>
  <si>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</si>
  <si>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</si>
  <si>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</si>
  <si>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</si>
  <si>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</si>
  <si>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</si>
  <si>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</si>
  <si>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</si>
  <si>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</si>
  <si>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</si>
  <si>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</si>
  <si>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</si>
  <si>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</si>
  <si>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</si>
  <si>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</si>
  <si>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</si>
  <si>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</si>
  <si>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</si>
  <si>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</si>
  <si>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</si>
  <si>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</si>
  <si>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</si>
  <si>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</si>
  <si>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</si>
  <si>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</si>
  <si>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</si>
  <si>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</si>
  <si>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</si>
  <si>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</si>
  <si>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</si>
  <si>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</si>
  <si>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</si>
  <si>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</si>
  <si>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</si>
  <si>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</si>
  <si>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</si>
  <si>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</si>
  <si>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</si>
  <si>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</si>
  <si>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</si>
  <si>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</si>
  <si>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</si>
  <si>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</si>
  <si>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</si>
  <si>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</si>
  <si>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</si>
  <si>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</si>
  <si>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</si>
  <si>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</si>
  <si>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</si>
  <si>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</si>
  <si>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</si>
  <si>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</si>
  <si>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</si>
  <si>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</si>
  <si>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</si>
  <si>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</si>
  <si>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</si>
  <si>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</si>
  <si>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</si>
  <si>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</si>
  <si>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</si>
  <si>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</si>
  <si>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</si>
  <si>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</si>
  <si>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</si>
  <si>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</si>
  <si>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</si>
  <si>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</si>
  <si>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</si>
  <si>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</si>
  <si>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</si>
  <si>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</si>
  <si>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</si>
  <si>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</si>
  <si>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</si>
  <si>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</si>
  <si>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</si>
  <si>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</si>
  <si>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</si>
  <si>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</si>
  <si>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</si>
  <si>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</si>
  <si>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</si>
  <si>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</si>
  <si>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</si>
  <si>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</si>
  <si>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</si>
  <si>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</si>
  <si>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</si>
  <si>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</si>
  <si>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</si>
  <si>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</si>
  <si>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</si>
  <si>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</si>
  <si>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</si>
  <si>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</si>
  <si>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</si>
  <si>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</si>
  <si>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</si>
  <si>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</si>
  <si>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</si>
  <si>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</si>
  <si>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</si>
  <si>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</si>
  <si>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</si>
  <si>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</si>
  <si>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</si>
  <si>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</si>
  <si>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</si>
  <si>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</si>
  <si>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</si>
  <si>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</si>
  <si>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</si>
  <si>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</si>
  <si>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</si>
  <si>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</si>
  <si>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</si>
  <si>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</si>
  <si>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</si>
  <si>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</si>
  <si>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</si>
  <si>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</si>
  <si>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</si>
  <si>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</si>
  <si>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</si>
  <si>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</si>
  <si>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</si>
  <si>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</si>
  <si>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</si>
  <si>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</si>
  <si>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</si>
  <si>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</si>
  <si>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</si>
  <si>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</si>
  <si>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</si>
  <si>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</si>
  <si>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</si>
  <si>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</si>
  <si>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</si>
  <si>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</si>
  <si>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</si>
  <si>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</si>
  <si>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</si>
  <si>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</si>
  <si>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</si>
  <si>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</si>
  <si>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</si>
  <si>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</si>
  <si>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</si>
  <si>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</si>
  <si>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</si>
  <si>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</si>
  <si>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</si>
  <si>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</si>
  <si>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</si>
  <si>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</si>
  <si>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</si>
  <si>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</si>
  <si>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</si>
  <si>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</si>
  <si>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</si>
  <si>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</si>
  <si>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</si>
  <si>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</si>
  <si>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</si>
  <si>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</si>
  <si>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</si>
  <si>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</si>
  <si>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</si>
  <si>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</si>
  <si>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</si>
  <si>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</si>
  <si>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</si>
  <si>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</si>
  <si>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</si>
  <si>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</si>
  <si>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</si>
  <si>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</si>
  <si>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</si>
  <si>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</si>
  <si>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</si>
  <si>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</si>
  <si>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</si>
  <si>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</si>
  <si>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</si>
  <si>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</si>
  <si>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</si>
  <si>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</si>
  <si>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</si>
  <si>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</si>
  <si>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</si>
  <si>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</si>
  <si>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</si>
  <si>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</si>
  <si>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</si>
  <si>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</si>
  <si>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</si>
  <si>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</si>
  <si>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</si>
  <si>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</si>
  <si>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</si>
  <si>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</si>
  <si>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</si>
  <si>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</si>
  <si>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</si>
  <si>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</si>
  <si>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</si>
  <si>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</si>
  <si>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</si>
  <si>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</si>
  <si>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</si>
  <si>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</si>
  <si>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</si>
  <si>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</si>
  <si>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</si>
  <si>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</si>
  <si>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</si>
  <si>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</si>
  <si>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</si>
  <si>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</si>
  <si>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</si>
  <si>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</si>
  <si>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</si>
  <si>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</si>
  <si>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</si>
  <si>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</si>
  <si>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</si>
  <si>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</si>
  <si>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</si>
  <si>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</si>
  <si>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</si>
  <si>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</si>
  <si>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</si>
  <si>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</si>
  <si>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</si>
  <si>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</si>
  <si>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</si>
  <si>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</si>
  <si>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</si>
  <si>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</si>
  <si>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</si>
  <si>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</si>
  <si>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</si>
  <si>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</si>
  <si>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</si>
  <si>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</si>
  <si>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</si>
  <si>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</si>
  <si>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</si>
  <si>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</si>
  <si>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</si>
  <si>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</si>
  <si>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</si>
  <si>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</si>
  <si>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</si>
  <si>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</si>
  <si>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</si>
  <si>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</si>
  <si>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</si>
  <si>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</si>
  <si>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</si>
  <si>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</si>
  <si>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</si>
  <si>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</si>
  <si>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</si>
  <si>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</si>
  <si>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</si>
  <si>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</si>
  <si>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</si>
  <si>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</si>
  <si>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</si>
  <si>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</si>
  <si>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</si>
  <si>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</si>
  <si>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</si>
  <si>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</si>
  <si>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</si>
  <si>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</si>
  <si>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</si>
  <si>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</si>
  <si>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</si>
  <si>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</si>
  <si>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</si>
  <si>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</si>
  <si>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</si>
  <si>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</si>
  <si>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</si>
  <si>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</si>
  <si>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</si>
  <si>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</si>
  <si>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</si>
  <si>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</si>
  <si>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</si>
  <si>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</si>
  <si>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</si>
  <si>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</si>
  <si>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</si>
  <si>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</si>
  <si>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</si>
  <si>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</si>
  <si>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</si>
  <si>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</si>
  <si>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</si>
  <si>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</si>
  <si>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</si>
  <si>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</si>
  <si>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</si>
  <si>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</si>
  <si>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</si>
  <si>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</si>
  <si>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</si>
  <si>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</si>
  <si>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</si>
  <si>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</si>
  <si>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</si>
  <si>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</si>
  <si>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</si>
  <si>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</si>
  <si>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</si>
  <si>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</si>
  <si>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</si>
  <si>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</si>
  <si>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</si>
  <si>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</si>
  <si>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</si>
  <si>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</si>
  <si>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</si>
  <si>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</si>
  <si>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</si>
  <si>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</si>
  <si>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</si>
  <si>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</si>
  <si>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</si>
  <si>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</si>
  <si>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</si>
  <si>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</si>
  <si>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</si>
  <si>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</si>
  <si>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</si>
  <si>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</si>
  <si>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</si>
  <si>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</si>
  <si>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</si>
  <si>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</si>
  <si>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</si>
  <si>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</si>
  <si>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</si>
  <si>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</si>
  <si>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</si>
  <si>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</si>
  <si>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</si>
  <si>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</si>
  <si>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</si>
  <si>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</si>
  <si>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</si>
  <si>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</si>
  <si>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</si>
  <si>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</si>
  <si>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</si>
  <si>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</si>
  <si>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</si>
  <si>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</si>
  <si>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</si>
  <si>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</si>
  <si>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</si>
  <si>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</si>
  <si>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</si>
  <si>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</si>
  <si>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</si>
  <si>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</si>
  <si>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</si>
  <si>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</si>
  <si>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</si>
  <si>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</si>
  <si>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</si>
  <si>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</si>
  <si>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</si>
  <si>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</si>
  <si>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</si>
  <si>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</si>
  <si>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</si>
  <si>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</si>
  <si>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</si>
  <si>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</si>
  <si>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</si>
  <si>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</si>
  <si>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</si>
  <si>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</si>
  <si>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</si>
  <si>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</si>
  <si>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</si>
  <si>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</si>
  <si>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</si>
  <si>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</si>
  <si>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</si>
  <si>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</si>
  <si>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</si>
  <si>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</si>
  <si>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</si>
  <si>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</si>
  <si>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</si>
  <si>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</si>
  <si>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</si>
  <si>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</si>
  <si>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</si>
  <si>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</si>
  <si>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</si>
  <si>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</si>
  <si>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</si>
  <si>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</si>
  <si>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</si>
  <si>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</si>
  <si>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</si>
  <si>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</si>
  <si>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</si>
  <si>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</si>
  <si>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</si>
  <si>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</si>
  <si>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</si>
  <si>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</si>
  <si>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</si>
  <si>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</si>
  <si>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</si>
  <si>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</si>
  <si>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</si>
  <si>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</si>
  <si>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</si>
  <si>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</si>
  <si>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</si>
  <si>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</si>
  <si>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</si>
  <si>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</si>
  <si>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</si>
  <si>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</si>
  <si>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</si>
  <si>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</si>
  <si>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</si>
  <si>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</si>
  <si>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</si>
  <si>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</si>
  <si>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</si>
  <si>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</si>
  <si>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</si>
  <si>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</si>
  <si>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</si>
  <si>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</si>
  <si>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</si>
  <si>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</si>
  <si>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</si>
  <si>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</si>
  <si>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</si>
  <si>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</si>
  <si>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</si>
  <si>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</si>
  <si>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</si>
  <si>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</si>
  <si>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</si>
  <si>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</si>
  <si>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</si>
  <si>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</si>
  <si>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</si>
  <si>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</si>
  <si>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</si>
  <si>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</si>
  <si>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</si>
  <si>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</si>
  <si>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</si>
  <si>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</si>
  <si>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</si>
  <si>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</si>
  <si>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</si>
  <si>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</si>
  <si>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</si>
  <si>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</si>
  <si>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</si>
  <si>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</si>
  <si>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</si>
  <si>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</si>
  <si>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</si>
  <si>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</si>
  <si>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</si>
  <si>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</si>
  <si>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</si>
  <si>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</si>
  <si>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</si>
  <si>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</si>
  <si>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</si>
  <si>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</si>
  <si>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</si>
  <si>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</si>
  <si>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</si>
  <si>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</si>
  <si>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</si>
  <si>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</si>
  <si>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</si>
  <si>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</si>
  <si>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</si>
  <si>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</si>
  <si>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</si>
  <si>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</si>
  <si>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</si>
  <si>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</si>
  <si>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</si>
  <si>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</si>
  <si>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</si>
  <si>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</si>
  <si>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</si>
  <si>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</si>
  <si>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</si>
  <si>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</si>
  <si>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</si>
  <si>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</si>
  <si>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</si>
  <si>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</si>
  <si>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</si>
  <si>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</si>
  <si>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</si>
  <si>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</si>
  <si>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</si>
  <si>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</si>
  <si>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</si>
  <si>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</si>
  <si>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</si>
  <si>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</si>
  <si>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</si>
  <si>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</si>
  <si>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</si>
  <si>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</si>
  <si>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</si>
  <si>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</si>
  <si>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</si>
  <si>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</si>
  <si>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</si>
  <si>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</si>
  <si>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</si>
  <si>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</si>
  <si>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</si>
  <si>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</si>
  <si>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</si>
  <si>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</si>
  <si>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</si>
  <si>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</si>
  <si>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</si>
  <si>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</si>
  <si>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</si>
  <si>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</si>
  <si>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</si>
  <si>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</si>
  <si>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</si>
  <si>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</si>
  <si>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</si>
  <si>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</si>
  <si>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</si>
  <si>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</si>
  <si>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</si>
  <si>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</si>
  <si>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</si>
  <si>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</si>
  <si>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</si>
  <si>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</si>
  <si>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</si>
  <si>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</si>
  <si>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</si>
  <si>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</si>
  <si>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</si>
  <si>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</si>
  <si>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</si>
  <si>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</si>
  <si>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</si>
  <si>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</si>
  <si>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</si>
  <si>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</si>
  <si>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</si>
  <si>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</si>
  <si>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</si>
  <si>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</si>
  <si>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</si>
  <si>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</si>
  <si>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</si>
  <si>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</si>
  <si>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</si>
  <si>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</si>
  <si>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</si>
  <si>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</si>
  <si>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</si>
  <si>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</si>
  <si>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</si>
  <si>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</si>
  <si>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</si>
  <si>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</si>
  <si>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</si>
  <si>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</si>
  <si>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</si>
  <si>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</si>
  <si>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</si>
  <si>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</si>
  <si>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</si>
  <si>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</si>
  <si>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</si>
  <si>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</si>
  <si>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</si>
  <si>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</si>
  <si>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</si>
  <si>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</si>
  <si>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</si>
  <si>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</si>
  <si>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</si>
  <si>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</si>
  <si>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</si>
  <si>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</si>
  <si>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</si>
  <si>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</si>
  <si>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</si>
  <si>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</si>
  <si>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</si>
  <si>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</si>
  <si>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</si>
  <si>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</si>
  <si>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</si>
  <si>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</si>
  <si>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</si>
  <si>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</si>
  <si>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</si>
  <si>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</si>
  <si>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</si>
  <si>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</si>
  <si>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</si>
  <si>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</si>
  <si>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</si>
  <si>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</si>
  <si>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</si>
  <si>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</si>
  <si>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</si>
  <si>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</si>
  <si>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</si>
  <si>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</si>
  <si>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</si>
  <si>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</si>
  <si>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</si>
  <si>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</si>
  <si>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</si>
  <si>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</si>
  <si>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</si>
  <si>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</si>
  <si>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</si>
  <si>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</si>
  <si>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</si>
  <si>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</si>
  <si>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</si>
  <si>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</si>
  <si>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</si>
  <si>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</si>
  <si>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</si>
  <si>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</si>
  <si>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</si>
  <si>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</si>
  <si>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</si>
  <si>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</si>
  <si>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</si>
  <si>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</si>
  <si>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</si>
  <si>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</si>
  <si>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</si>
  <si>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</si>
  <si>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</si>
  <si>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</si>
  <si>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</si>
  <si>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</si>
  <si>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</si>
  <si>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</si>
  <si>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</si>
  <si>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</si>
  <si>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</si>
  <si>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</si>
  <si>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</si>
  <si>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</si>
  <si>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</si>
  <si>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</si>
  <si>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</si>
  <si>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</si>
  <si>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</si>
  <si>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</si>
  <si>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</si>
  <si>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</si>
  <si>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</si>
  <si>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</si>
  <si>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</si>
  <si>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</si>
  <si>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</si>
  <si>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</si>
  <si>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</si>
  <si>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</si>
  <si>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</si>
  <si>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</si>
  <si>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</si>
  <si>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</si>
  <si>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</si>
  <si>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</si>
  <si>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</si>
  <si>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</si>
  <si>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</si>
  <si>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</si>
  <si>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</si>
  <si>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</si>
  <si>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</si>
  <si>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</si>
  <si>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</si>
  <si>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</si>
  <si>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</si>
  <si>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</si>
  <si>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</si>
  <si>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</si>
  <si>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</si>
  <si>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</si>
  <si>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</si>
  <si>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</si>
  <si>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</si>
  <si>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</si>
  <si>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</si>
  <si>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</si>
  <si>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</si>
  <si>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</si>
  <si>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</si>
  <si>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</si>
  <si>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</si>
  <si>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</si>
  <si>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</si>
  <si>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</si>
  <si>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</si>
  <si>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</si>
  <si>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</si>
  <si>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</si>
  <si>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</si>
  <si>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</si>
  <si>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</si>
  <si>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</si>
  <si>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</si>
  <si>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</si>
  <si>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</si>
  <si>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</si>
  <si>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</si>
  <si>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</si>
  <si>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</si>
  <si>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</si>
  <si>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</si>
  <si>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</si>
  <si>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</si>
  <si>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</si>
  <si>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</si>
  <si>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</si>
  <si>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</si>
  <si>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</si>
  <si>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</si>
  <si>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</si>
  <si>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</si>
  <si>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</si>
  <si>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</si>
  <si>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</si>
  <si>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</si>
  <si>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</si>
  <si>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</si>
  <si>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</si>
  <si>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</si>
  <si>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</si>
  <si>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</si>
  <si>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</si>
  <si>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</si>
  <si>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</si>
  <si>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</si>
  <si>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</si>
  <si>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</si>
  <si>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</si>
  <si>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</si>
  <si>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</si>
  <si>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</si>
  <si>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</si>
  <si>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</si>
  <si>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</si>
  <si>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</si>
  <si>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</si>
  <si>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</si>
  <si>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</si>
  <si>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</si>
  <si>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</si>
  <si>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</si>
  <si>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</si>
  <si>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</si>
  <si>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</si>
  <si>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</si>
  <si>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</si>
  <si>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</si>
  <si>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</si>
  <si>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</si>
  <si>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</si>
  <si>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</si>
  <si>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</si>
  <si>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</si>
  <si>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</si>
  <si>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</si>
  <si>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</si>
  <si>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</si>
  <si>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</si>
  <si>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</si>
  <si>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</si>
  <si>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</si>
  <si>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</si>
  <si>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</si>
  <si>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</si>
  <si>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</si>
  <si>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</si>
  <si>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</si>
  <si>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</si>
  <si>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</si>
  <si>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</si>
  <si>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</si>
  <si>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</si>
  <si>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</si>
  <si>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</si>
  <si>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</si>
  <si>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</si>
  <si>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</si>
  <si>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</si>
  <si>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</si>
  <si>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</si>
  <si>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</si>
  <si>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</si>
  <si>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</si>
  <si>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</si>
  <si>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</si>
  <si>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</si>
  <si>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</si>
  <si>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</si>
  <si>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</si>
  <si>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</si>
  <si>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</si>
  <si>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</si>
  <si>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</si>
  <si>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</si>
  <si>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</si>
  <si>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</si>
  <si>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</si>
  <si>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</si>
  <si>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</si>
  <si>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</si>
  <si>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</si>
  <si>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</si>
  <si>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</si>
  <si>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</si>
  <si>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</si>
  <si>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</si>
  <si>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</si>
  <si>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</si>
  <si>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</si>
  <si>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</si>
  <si>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</si>
  <si>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</si>
  <si>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</si>
  <si>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</si>
  <si>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</si>
  <si>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</si>
  <si>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</si>
  <si>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</si>
  <si>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</si>
  <si>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</si>
  <si>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</si>
  <si>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</si>
  <si>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</si>
  <si>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</si>
  <si>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</si>
  <si>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</si>
  <si>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</si>
  <si>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</si>
  <si>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</si>
  <si>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</si>
  <si>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</si>
  <si>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</si>
  <si>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</si>
  <si>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</si>
  <si>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</si>
  <si>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</si>
  <si>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</si>
  <si>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</si>
  <si>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</si>
  <si>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</si>
  <si>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</si>
  <si>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</si>
  <si>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</si>
  <si>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</si>
  <si>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</si>
  <si>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</si>
  <si>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</si>
  <si>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</si>
  <si>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</si>
  <si>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</si>
  <si>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</si>
  <si>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</si>
  <si>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</si>
  <si>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</si>
  <si>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</si>
  <si>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</si>
  <si>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</si>
  <si>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</si>
  <si>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</si>
  <si>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</si>
  <si>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</si>
  <si>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</si>
  <si>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</si>
  <si>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</si>
  <si>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</si>
  <si>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</si>
  <si>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</si>
  <si>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</si>
  <si>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</si>
  <si>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</si>
  <si>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</si>
  <si>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</si>
  <si>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</si>
  <si>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</si>
  <si>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</si>
  <si>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</si>
  <si>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</si>
  <si>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</si>
  <si>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</si>
  <si>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</si>
  <si>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</si>
  <si>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</si>
  <si>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</si>
  <si>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</si>
  <si>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</si>
  <si>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</si>
  <si>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</si>
  <si>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</si>
  <si>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</si>
  <si>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</si>
  <si>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</si>
  <si>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</si>
  <si>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</si>
  <si>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</si>
  <si>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</si>
  <si>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</si>
  <si>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</si>
  <si>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</si>
  <si>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</si>
  <si>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</si>
  <si>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</si>
  <si>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</si>
  <si>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</si>
  <si>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</si>
  <si>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</si>
  <si>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</si>
  <si>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</si>
  <si>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</si>
  <si>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</si>
  <si>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</si>
  <si>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</si>
  <si>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</si>
  <si>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</si>
  <si>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</si>
  <si>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</si>
  <si>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</si>
  <si>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</si>
  <si>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</si>
  <si>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</si>
  <si>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</si>
  <si>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</si>
  <si>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</si>
  <si>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</si>
  <si>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</si>
  <si>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</si>
  <si>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</si>
  <si>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</si>
  <si>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</si>
  <si>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</si>
  <si>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</si>
  <si>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</si>
  <si>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</si>
  <si>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</si>
  <si>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</si>
  <si>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</si>
  <si>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</si>
  <si>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</si>
  <si>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</si>
  <si>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</si>
  <si>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</si>
  <si>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</si>
  <si>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</si>
  <si>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</si>
  <si>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</si>
  <si>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</si>
  <si>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</si>
  <si>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</si>
  <si>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</si>
  <si>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</si>
  <si>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</si>
  <si>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</si>
  <si>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</si>
  <si>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</si>
  <si>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</si>
  <si>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</si>
  <si>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</si>
  <si>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</si>
  <si>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</si>
  <si>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</si>
  <si>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</si>
  <si>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</si>
  <si>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</si>
  <si>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</si>
  <si>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</si>
  <si>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</si>
  <si>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</si>
  <si>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</si>
  <si>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</si>
  <si>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</si>
  <si>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</si>
  <si>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</si>
  <si>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</si>
  <si>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</si>
  <si>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</si>
  <si>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</si>
  <si>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</si>
  <si>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</si>
  <si>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</si>
  <si>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</si>
  <si>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</si>
  <si>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</si>
  <si>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</si>
  <si>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</si>
  <si>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</si>
  <si>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</si>
  <si>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</si>
  <si>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</si>
  <si>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</si>
  <si>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</si>
  <si>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</si>
  <si>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</si>
  <si>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</si>
  <si>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</si>
  <si>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</si>
  <si>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</si>
  <si>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</si>
  <si>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</si>
  <si>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</si>
  <si>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</si>
  <si>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</si>
  <si>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</si>
  <si>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</si>
  <si>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</si>
  <si>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</si>
  <si>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</si>
  <si>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</si>
  <si>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</si>
  <si>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</si>
  <si>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</si>
  <si>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</si>
  <si>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</si>
  <si>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</si>
  <si>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</si>
  <si>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</si>
  <si>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</si>
  <si>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</si>
  <si>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</si>
  <si>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</si>
  <si>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</si>
  <si>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</si>
  <si>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</si>
  <si>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</si>
  <si>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</si>
  <si>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</si>
  <si>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</si>
  <si>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</si>
  <si>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</si>
  <si>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</si>
  <si>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</si>
  <si>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</si>
  <si>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</si>
  <si>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</si>
  <si>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</si>
  <si>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</si>
  <si>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</si>
  <si>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</si>
  <si>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</si>
  <si>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</si>
  <si>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</si>
  <si>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</si>
  <si>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</si>
  <si>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</si>
  <si>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</si>
  <si>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</si>
  <si>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</si>
  <si>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</si>
  <si>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</si>
  <si>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</si>
  <si>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</si>
  <si>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</si>
  <si>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</si>
  <si>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</si>
  <si>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</si>
  <si>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</si>
  <si>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</si>
  <si>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</si>
  <si>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</si>
  <si>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</si>
  <si>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</si>
  <si>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</si>
  <si>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</si>
  <si>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</si>
  <si>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</si>
  <si>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</si>
  <si>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</si>
  <si>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</si>
  <si>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</si>
  <si>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</si>
  <si>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</si>
  <si>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</si>
  <si>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</si>
  <si>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</si>
  <si>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</si>
  <si>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</si>
  <si>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</si>
  <si>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</si>
  <si>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</si>
  <si>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</si>
  <si>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</si>
  <si>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</si>
  <si>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</si>
  <si>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</si>
  <si>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</si>
  <si>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</si>
  <si>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</si>
  <si>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</si>
  <si>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</si>
  <si>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</si>
  <si>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</si>
  <si>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</si>
  <si>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</si>
  <si>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</si>
  <si>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</si>
  <si>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</si>
  <si>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</si>
  <si>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</si>
  <si>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</si>
  <si>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</si>
  <si>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</si>
  <si>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</si>
  <si>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</si>
  <si>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</si>
  <si>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</si>
  <si>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</si>
  <si>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</si>
  <si>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</si>
  <si>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</si>
  <si>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</si>
  <si>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</si>
  <si>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</si>
  <si>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</si>
  <si>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</si>
  <si>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</si>
  <si>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</si>
  <si>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</si>
  <si>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</si>
  <si>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</si>
  <si>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</si>
  <si>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</si>
  <si>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</si>
  <si>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</si>
  <si>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</si>
  <si>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</si>
  <si>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</si>
  <si>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</si>
  <si>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</si>
  <si>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</si>
  <si>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</si>
  <si>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</si>
  <si>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</si>
  <si>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</si>
  <si>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</si>
  <si>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</si>
  <si>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</si>
  <si>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</si>
  <si>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</si>
  <si>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</si>
  <si>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</si>
  <si>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</si>
  <si>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</si>
  <si>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</si>
  <si>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</si>
  <si>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</si>
  <si>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</si>
  <si>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</si>
  <si>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</si>
  <si>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</si>
  <si>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</si>
  <si>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</si>
  <si>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</si>
  <si>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</si>
  <si>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</si>
  <si>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</si>
  <si>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</si>
  <si>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</si>
  <si>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</si>
  <si>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</si>
  <si>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</si>
  <si>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</si>
  <si>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</si>
  <si>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</si>
  <si>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</si>
  <si>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</si>
  <si>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</si>
  <si>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</si>
  <si>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</si>
  <si>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</si>
  <si>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</si>
  <si>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</si>
  <si>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</si>
  <si>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</si>
  <si>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</si>
  <si>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</si>
  <si>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</si>
  <si>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</si>
  <si>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</si>
  <si>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</si>
  <si>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</si>
  <si>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</si>
  <si>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</si>
  <si>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</si>
  <si>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</si>
  <si>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</si>
  <si>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</si>
  <si>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</si>
  <si>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</si>
  <si>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</si>
  <si>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</si>
  <si>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</si>
  <si>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</si>
  <si>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</si>
  <si>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</si>
  <si>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</si>
  <si>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</si>
  <si>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</si>
  <si>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</si>
  <si>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</si>
  <si>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</si>
  <si>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</si>
  <si>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</si>
  <si>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</si>
  <si>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</si>
  <si>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</si>
  <si>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</si>
  <si>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</si>
  <si>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</si>
  <si>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</si>
  <si>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</si>
  <si>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</si>
  <si>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</si>
  <si>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</si>
  <si>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</si>
  <si>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</si>
  <si>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</si>
  <si>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</si>
  <si>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</si>
  <si>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</si>
  <si>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</si>
  <si>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</si>
  <si>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</si>
  <si>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</si>
  <si>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</si>
  <si>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</si>
  <si>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</si>
  <si>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</si>
  <si>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</si>
  <si>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</si>
  <si>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</si>
  <si>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</si>
  <si>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</si>
  <si>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</si>
  <si>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</si>
  <si>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</si>
  <si>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</si>
  <si>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</si>
  <si>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</si>
  <si>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</si>
  <si>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</si>
  <si>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</si>
  <si>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</si>
  <si>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</si>
  <si>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</si>
  <si>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</si>
  <si>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</si>
  <si>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</si>
  <si>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</si>
  <si>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</si>
  <si>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</si>
  <si>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</si>
  <si>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</si>
  <si>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</si>
  <si>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</si>
  <si>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</si>
  <si>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</si>
  <si>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</si>
  <si>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</si>
  <si>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</si>
  <si>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</si>
  <si>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</si>
  <si>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</si>
  <si>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</si>
  <si>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</si>
  <si>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</si>
  <si>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</si>
  <si>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</si>
  <si>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</si>
  <si>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</si>
  <si>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</si>
  <si>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</si>
  <si>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</si>
  <si>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</si>
  <si>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</si>
  <si>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</si>
  <si>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</si>
  <si>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</si>
  <si>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</si>
  <si>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</si>
  <si>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</si>
  <si>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</si>
  <si>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</si>
  <si>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</si>
  <si>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</si>
  <si>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</si>
  <si>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</si>
  <si>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</si>
  <si>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</si>
  <si>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</si>
  <si>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</si>
  <si>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</si>
  <si>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</si>
  <si>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</si>
  <si>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</si>
  <si>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</si>
  <si>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</si>
  <si>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</si>
  <si>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</si>
  <si>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</si>
  <si>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</si>
  <si>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</si>
  <si>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</si>
  <si>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</si>
  <si>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</si>
  <si>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</si>
  <si>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</si>
  <si>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</si>
  <si>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</si>
  <si>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</si>
  <si>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</si>
  <si>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</si>
  <si>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</si>
  <si>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</si>
  <si>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</si>
  <si>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</si>
  <si>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</si>
  <si>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</si>
  <si>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</si>
  <si>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</si>
  <si>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</si>
  <si>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</si>
  <si>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</si>
  <si>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</si>
  <si>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</si>
  <si>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</si>
  <si>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</si>
  <si>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</si>
  <si>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</si>
  <si>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</si>
  <si>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</si>
  <si>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</si>
  <si>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</si>
  <si>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</si>
  <si>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</si>
  <si>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</si>
  <si>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</si>
  <si>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</si>
  <si>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</si>
  <si>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</si>
  <si>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</si>
  <si>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</si>
  <si>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</si>
  <si>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</si>
  <si>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</si>
  <si>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</si>
  <si>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</si>
  <si>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</si>
  <si>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</si>
  <si>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</si>
  <si>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</si>
  <si>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</si>
  <si>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</si>
  <si>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</si>
  <si>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</si>
  <si>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</si>
  <si>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</si>
  <si>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</si>
  <si>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</si>
  <si>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</si>
  <si>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</si>
  <si>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</si>
  <si>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</si>
  <si>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</si>
  <si>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</si>
  <si>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</si>
  <si>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</si>
  <si>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</si>
  <si>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</si>
  <si>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</si>
  <si>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</si>
  <si>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</si>
  <si>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</si>
  <si>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</si>
  <si>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</si>
  <si>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</si>
  <si>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</si>
  <si>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</si>
  <si>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</si>
  <si>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</si>
  <si>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</si>
  <si>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</si>
  <si>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</si>
  <si>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</si>
  <si>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</si>
  <si>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</si>
  <si>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</si>
  <si>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</si>
  <si>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</si>
  <si>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</si>
  <si>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</si>
  <si>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</si>
  <si>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</si>
  <si>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</si>
  <si>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</si>
  <si>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</si>
  <si>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</si>
  <si>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</si>
  <si>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</si>
  <si>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</si>
  <si>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</si>
  <si>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</si>
  <si>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</si>
  <si>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</si>
  <si>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</si>
  <si>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</si>
  <si>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</si>
  <si>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</si>
  <si>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</si>
  <si>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</si>
  <si>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</si>
  <si>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</si>
  <si>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</si>
  <si>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</si>
  <si>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</si>
  <si>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</si>
  <si>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</si>
  <si>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</si>
  <si>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</si>
  <si>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</si>
  <si>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</si>
  <si>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</si>
  <si>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</si>
  <si>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</si>
  <si>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</si>
  <si>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</si>
  <si>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</si>
  <si>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</si>
  <si>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</si>
  <si>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</si>
  <si>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</si>
  <si>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</si>
  <si>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</si>
  <si>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</si>
  <si>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</si>
  <si>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</si>
  <si>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</si>
  <si>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</si>
  <si>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</si>
  <si>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</si>
  <si>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</si>
  <si>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</si>
  <si>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</si>
  <si>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</si>
  <si>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</si>
  <si>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</si>
  <si>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</si>
  <si>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</si>
  <si>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</si>
  <si>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</si>
  <si>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</si>
  <si>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</si>
  <si>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</si>
  <si>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</si>
  <si>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</si>
  <si>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</si>
  <si>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</si>
  <si>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</si>
  <si>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</si>
  <si>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</si>
  <si>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</si>
  <si>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</si>
  <si>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</si>
  <si>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</si>
  <si>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</si>
  <si>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</si>
  <si>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</si>
  <si>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</si>
  <si>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</si>
  <si>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</si>
  <si>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</si>
  <si>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</si>
  <si>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</si>
  <si>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</si>
  <si>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</si>
  <si>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</si>
  <si>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</si>
  <si>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</si>
  <si>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</si>
  <si>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</si>
  <si>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</si>
  <si>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</si>
  <si>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</si>
  <si>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</si>
  <si>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</si>
  <si>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</si>
  <si>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</si>
  <si>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</si>
  <si>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</si>
  <si>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</si>
  <si>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</si>
  <si>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</si>
  <si>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</si>
  <si>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</si>
  <si>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</si>
  <si>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</si>
  <si>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</si>
  <si>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</si>
  <si>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</si>
  <si>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</si>
  <si>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</si>
  <si>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</si>
  <si>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</si>
  <si>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</si>
  <si>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</si>
  <si>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</si>
  <si>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</si>
  <si>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</si>
  <si>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</si>
  <si>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</si>
  <si>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</si>
  <si>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</si>
  <si>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</si>
  <si>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</si>
  <si>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</si>
  <si>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</si>
  <si>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</si>
  <si>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</si>
  <si>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</si>
  <si>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</si>
  <si>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</si>
  <si>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</si>
  <si>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</si>
  <si>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</si>
  <si>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</si>
  <si>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</si>
  <si>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</si>
  <si>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</si>
  <si>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</si>
  <si>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</si>
  <si>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</si>
  <si>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</si>
  <si>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</si>
  <si>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</si>
  <si>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</si>
  <si>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</si>
  <si>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</si>
  <si>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</si>
  <si>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</si>
  <si>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</si>
  <si>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</si>
  <si>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</si>
  <si>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</si>
  <si>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</si>
  <si>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</si>
  <si>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</si>
  <si>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</si>
  <si>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</si>
  <si>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</si>
  <si>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</si>
  <si>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</si>
  <si>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</si>
  <si>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</si>
  <si>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</si>
  <si>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</si>
  <si>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</si>
  <si>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</si>
  <si>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</si>
  <si>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</si>
  <si>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</si>
  <si>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</si>
  <si>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</si>
  <si>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</si>
  <si>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</si>
  <si>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</si>
  <si>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</si>
  <si>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</si>
  <si>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</si>
  <si>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</si>
  <si>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</si>
  <si>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</si>
  <si>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</si>
  <si>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</si>
  <si>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</si>
  <si>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</si>
  <si>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</si>
  <si>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</si>
  <si>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</si>
  <si>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</si>
  <si>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</si>
  <si>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</si>
  <si>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</si>
  <si>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</si>
  <si>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</si>
  <si>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</si>
  <si>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</si>
  <si>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</si>
  <si>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</si>
  <si>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</si>
  <si>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</si>
  <si>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</si>
  <si>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</si>
  <si>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</si>
  <si>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</si>
  <si>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</si>
  <si>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</si>
  <si>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</si>
  <si>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</si>
  <si>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</si>
  <si>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</si>
  <si>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</si>
  <si>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</si>
  <si>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</si>
  <si>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</si>
  <si>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</si>
  <si>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</si>
  <si>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</si>
  <si>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</si>
  <si>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</si>
  <si>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</si>
  <si>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</si>
  <si>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</si>
  <si>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</si>
  <si>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</si>
  <si>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</si>
  <si>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</si>
  <si>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</si>
  <si>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</si>
  <si>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</si>
  <si>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</si>
  <si>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</si>
  <si>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</si>
  <si>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</si>
  <si>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</si>
  <si>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</si>
  <si>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</si>
  <si>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</si>
  <si>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</si>
  <si>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</si>
  <si>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</si>
  <si>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</si>
  <si>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</si>
  <si>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</si>
  <si>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</si>
  <si>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</si>
  <si>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</si>
  <si>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</si>
  <si>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</si>
  <si>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</si>
  <si>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</si>
  <si>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</si>
  <si>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</si>
  <si>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</si>
  <si>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</si>
  <si>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</si>
  <si>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</si>
  <si>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</si>
  <si>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</si>
  <si>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</si>
  <si>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</si>
  <si>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</si>
  <si>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</si>
  <si>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</si>
  <si>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</si>
  <si>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</si>
  <si>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</si>
  <si>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</si>
  <si>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</si>
  <si>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</si>
  <si>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</si>
  <si>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</si>
  <si>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</si>
  <si>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</si>
  <si>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</si>
  <si>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</si>
  <si>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</si>
  <si>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</si>
  <si>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</si>
  <si>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</si>
  <si>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</si>
  <si>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</si>
  <si>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</si>
  <si>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</si>
  <si>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</si>
  <si>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</si>
  <si>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</si>
  <si>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</si>
  <si>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</si>
  <si>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</si>
  <si>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</si>
  <si>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</si>
  <si>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</si>
  <si>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</si>
  <si>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</si>
  <si>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</si>
  <si>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</si>
  <si>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</si>
  <si>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</si>
  <si>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</si>
  <si>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</si>
  <si>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</si>
  <si>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</si>
  <si>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</si>
  <si>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</si>
  <si>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</si>
  <si>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</si>
  <si>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</si>
  <si>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</si>
  <si>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</si>
  <si>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</si>
  <si>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</si>
  <si>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</si>
  <si>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</si>
  <si>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</si>
  <si>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</si>
  <si>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</si>
  <si>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</si>
  <si>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</si>
  <si>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</si>
  <si>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</si>
  <si>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</si>
  <si>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</si>
  <si>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</si>
  <si>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</si>
  <si>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</si>
  <si>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</si>
  <si>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</si>
  <si>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</si>
  <si>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</si>
  <si>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</si>
  <si>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</si>
  <si>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</si>
  <si>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</si>
  <si>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</si>
  <si>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</si>
  <si>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</si>
  <si>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</si>
  <si>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</si>
  <si>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</si>
  <si>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</si>
  <si>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</si>
  <si>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</si>
  <si>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</si>
  <si>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</si>
  <si>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</si>
  <si>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</si>
  <si>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</si>
  <si>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</si>
  <si>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</si>
  <si>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</si>
  <si>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</si>
  <si>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</si>
  <si>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</si>
  <si>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</si>
  <si>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</si>
  <si>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</si>
  <si>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</si>
  <si>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</si>
  <si>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</si>
  <si>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</si>
  <si>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</si>
  <si>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</si>
  <si>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</si>
  <si>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</si>
  <si>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</si>
  <si>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</si>
  <si>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</si>
  <si>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</si>
  <si>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</si>
  <si>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</si>
  <si>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</si>
  <si>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</si>
  <si>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</si>
  <si>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</si>
  <si>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</si>
  <si>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</si>
  <si>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</si>
  <si>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</si>
  <si>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</si>
  <si>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</si>
  <si>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</si>
  <si>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</si>
  <si>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</si>
  <si>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</si>
  <si>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</si>
  <si>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</si>
  <si>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</si>
  <si>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</si>
  <si>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</si>
  <si>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</si>
  <si>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</si>
  <si>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</si>
  <si>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</si>
  <si>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</si>
  <si>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</si>
  <si>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</si>
  <si>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</si>
  <si>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</si>
  <si>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</si>
  <si>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</si>
  <si>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</si>
  <si>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</si>
  <si>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</si>
  <si>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</si>
  <si>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</si>
  <si>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</si>
  <si>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</si>
  <si>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</si>
  <si>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</si>
  <si>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</si>
  <si>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</si>
  <si>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</si>
  <si>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</si>
  <si>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</si>
  <si>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</si>
  <si>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</si>
  <si>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</si>
  <si>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</si>
  <si>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</si>
  <si>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</si>
  <si>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</si>
  <si>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</si>
  <si>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</si>
  <si>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</si>
  <si>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</si>
  <si>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</si>
  <si>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</si>
  <si>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</si>
  <si>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</si>
  <si>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</si>
  <si>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</si>
  <si>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</si>
  <si>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</si>
  <si>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</si>
  <si>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</si>
  <si>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</si>
  <si>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</si>
  <si>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</si>
  <si>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</si>
  <si>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</si>
  <si>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</si>
  <si>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</si>
  <si>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</si>
  <si>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</si>
  <si>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</si>
  <si>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</si>
  <si>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</si>
  <si>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</si>
  <si>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</si>
  <si>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</si>
  <si>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</si>
  <si>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</si>
  <si>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</si>
  <si>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</si>
  <si>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</si>
  <si>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</si>
  <si>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</si>
  <si>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</si>
  <si>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</si>
  <si>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</si>
  <si>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</si>
  <si>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</si>
  <si>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</si>
  <si>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</si>
  <si>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</si>
  <si>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</si>
  <si>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</si>
  <si>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</si>
  <si>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</si>
  <si>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</si>
  <si>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</si>
  <si>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</si>
  <si>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</si>
  <si>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</si>
  <si>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</si>
  <si>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</si>
  <si>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</si>
  <si>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</si>
  <si>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</si>
  <si>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</si>
  <si>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</si>
  <si>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</si>
  <si>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</si>
  <si>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</si>
  <si>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</si>
  <si>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</si>
  <si>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</si>
  <si>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</si>
  <si>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</si>
  <si>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</si>
  <si>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</si>
  <si>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</si>
  <si>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</si>
  <si>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</si>
  <si>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</si>
  <si>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</si>
  <si>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</si>
  <si>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</si>
  <si>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</si>
  <si>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</si>
  <si>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</si>
  <si>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</si>
  <si>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</si>
  <si>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</si>
  <si>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</si>
  <si>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</si>
  <si>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</si>
  <si>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</si>
  <si>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</si>
  <si>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</si>
  <si>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</si>
  <si>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</si>
  <si>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</si>
  <si>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</si>
  <si>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</si>
  <si>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</si>
  <si>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</si>
  <si>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</si>
  <si>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</si>
  <si>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</si>
  <si>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</si>
  <si>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</si>
  <si>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</si>
  <si>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</si>
  <si>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</si>
  <si>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</si>
  <si>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</si>
  <si>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</si>
  <si>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</si>
  <si>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</si>
  <si>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</si>
  <si>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</si>
  <si>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</si>
  <si>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</si>
  <si>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</si>
  <si>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</si>
  <si>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</si>
  <si>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</si>
  <si>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</si>
  <si>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</si>
  <si>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</si>
  <si>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</si>
  <si>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</si>
  <si>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</si>
  <si>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</si>
  <si>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</si>
  <si>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</si>
  <si>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</si>
  <si>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</si>
  <si>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</si>
  <si>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</si>
  <si>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</si>
  <si>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</si>
  <si>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</si>
  <si>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</si>
  <si>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</si>
  <si>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</si>
  <si>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</si>
  <si>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</si>
  <si>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</si>
  <si>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</si>
  <si>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</si>
  <si>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</si>
  <si>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</si>
  <si>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</si>
  <si>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</si>
  <si>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</si>
  <si>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</si>
  <si>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</si>
  <si>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</si>
  <si>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</si>
  <si>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</si>
  <si>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</si>
  <si>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</si>
  <si>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</si>
  <si>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</si>
  <si>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</si>
  <si>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</si>
  <si>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</si>
  <si>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</si>
  <si>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</si>
  <si>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</si>
  <si>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</si>
  <si>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</si>
  <si>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</si>
  <si>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</si>
  <si>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</si>
  <si>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</si>
  <si>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</si>
  <si>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</si>
  <si>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</si>
  <si>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</si>
  <si>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</si>
  <si>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</si>
  <si>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</si>
  <si>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</si>
  <si>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</si>
  <si>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</si>
  <si>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</si>
  <si>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</si>
  <si>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</si>
  <si>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</si>
  <si>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</si>
  <si>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</si>
  <si>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</si>
  <si>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</si>
  <si>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</si>
  <si>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</si>
  <si>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</si>
  <si>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</si>
  <si>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</si>
  <si>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</si>
  <si>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</si>
  <si>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</si>
  <si>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</si>
  <si>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</si>
  <si>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</si>
  <si>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</si>
  <si>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</si>
  <si>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</si>
  <si>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</si>
  <si>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</si>
  <si>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</si>
  <si>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</si>
  <si>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</si>
  <si>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</si>
  <si>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</si>
  <si>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</si>
  <si>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</si>
  <si>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</si>
  <si>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</si>
  <si>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</si>
  <si>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</si>
  <si>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</si>
  <si>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</si>
  <si>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</si>
  <si>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</si>
  <si>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</si>
  <si>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</si>
  <si>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</si>
  <si>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</si>
  <si>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</si>
  <si>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</si>
  <si>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</si>
  <si>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</si>
  <si>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</si>
  <si>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</si>
  <si>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</si>
  <si>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</si>
  <si>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</si>
  <si>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</si>
  <si>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</si>
  <si>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</si>
  <si>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</si>
  <si>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</si>
  <si>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</si>
  <si>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</si>
  <si>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</si>
  <si>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</si>
  <si>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</si>
  <si>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</si>
  <si>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</si>
  <si>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</si>
  <si>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</si>
  <si>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</si>
  <si>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</si>
  <si>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</si>
  <si>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</si>
  <si>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</si>
  <si>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</si>
  <si>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</si>
  <si>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</si>
  <si>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</si>
  <si>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</si>
  <si>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</si>
  <si>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</si>
  <si>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</si>
  <si>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</si>
  <si>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</si>
  <si>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</si>
  <si>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</si>
  <si>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</si>
  <si>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</si>
  <si>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</si>
  <si>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</si>
  <si>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</si>
  <si>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</si>
  <si>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</si>
  <si>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</si>
  <si>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</si>
  <si>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</si>
  <si>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</si>
  <si>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</si>
  <si>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</si>
  <si>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</si>
  <si>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</si>
  <si>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</si>
  <si>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</si>
  <si>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</si>
  <si>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</si>
  <si>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</si>
  <si>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</si>
  <si>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</si>
  <si>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</si>
  <si>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</si>
  <si>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</si>
  <si>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</si>
  <si>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</si>
  <si>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</si>
  <si>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</si>
  <si>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</si>
  <si>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</si>
  <si>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</si>
  <si>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</si>
  <si>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</si>
  <si>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</si>
  <si>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</si>
  <si>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</si>
  <si>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</si>
  <si>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</si>
  <si>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</si>
  <si>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</si>
  <si>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</si>
  <si>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</si>
  <si>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</si>
  <si>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</si>
  <si>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</si>
  <si>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</si>
  <si>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</si>
  <si>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</si>
  <si>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</si>
  <si>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</si>
  <si>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</si>
  <si>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</si>
  <si>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</si>
  <si>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</si>
  <si>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</si>
  <si>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</si>
  <si>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</si>
  <si>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</si>
  <si>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</si>
  <si>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</si>
  <si>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</si>
  <si>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</si>
  <si>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</si>
  <si>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</si>
  <si>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</si>
  <si>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</si>
  <si>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</si>
  <si>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</si>
  <si>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</si>
  <si>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</si>
  <si>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</si>
  <si>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</si>
  <si>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</si>
  <si>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</si>
  <si>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</si>
  <si>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</si>
  <si>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</si>
  <si>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</si>
  <si>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</si>
  <si>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</si>
  <si>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</si>
  <si>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</si>
  <si>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</si>
  <si>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</si>
  <si>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</si>
  <si>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</si>
  <si>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</si>
  <si>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</si>
  <si>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</si>
  <si>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</si>
  <si>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</si>
  <si>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</si>
  <si>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</si>
  <si>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</si>
  <si>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</si>
  <si>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</si>
  <si>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</si>
  <si>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</si>
  <si>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</si>
  <si>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</si>
  <si>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</si>
  <si>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</si>
  <si>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</si>
  <si>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</si>
  <si>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</si>
  <si>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</si>
  <si>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</si>
  <si>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</si>
  <si>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</si>
  <si>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</si>
  <si>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</si>
  <si>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</si>
  <si>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</si>
  <si>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</si>
  <si>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</si>
  <si>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</si>
  <si>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</si>
  <si>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</si>
  <si>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</si>
  <si>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</si>
  <si>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</si>
  <si>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</si>
  <si>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</si>
  <si>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</si>
  <si>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</si>
  <si>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</si>
  <si>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</si>
  <si>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</si>
  <si>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</si>
  <si>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</si>
  <si>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</si>
  <si>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</si>
  <si>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</si>
  <si>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</si>
  <si>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</si>
  <si>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</si>
  <si>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</si>
  <si>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</si>
  <si>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</si>
  <si>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</si>
  <si>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</si>
  <si>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</si>
  <si>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</si>
  <si>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</si>
  <si>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</si>
  <si>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</si>
  <si>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</si>
  <si>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</si>
  <si>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</si>
  <si>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</si>
  <si>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</si>
  <si>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</si>
  <si>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</si>
  <si>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</si>
  <si>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</si>
  <si>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</si>
  <si>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</si>
  <si>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</si>
  <si>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</si>
  <si>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</si>
  <si>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</si>
  <si>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</si>
  <si>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</si>
  <si>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</si>
  <si>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</si>
  <si>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</si>
  <si>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</si>
  <si>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</si>
  <si>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</si>
  <si>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</si>
  <si>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</si>
  <si>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</si>
  <si>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</si>
  <si>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</si>
  <si>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</si>
  <si>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</si>
  <si>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</si>
  <si>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</si>
  <si>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</si>
  <si>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</si>
  <si>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</si>
  <si>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</si>
  <si>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</si>
  <si>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</si>
  <si>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</si>
  <si>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</si>
  <si>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</si>
  <si>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</si>
  <si>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</si>
  <si>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</si>
  <si>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</si>
  <si>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</si>
  <si>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</si>
  <si>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</si>
  <si>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</si>
  <si>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</si>
  <si>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</si>
  <si>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</si>
  <si>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</si>
  <si>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</si>
  <si>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</si>
  <si>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</si>
  <si>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</si>
  <si>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</si>
  <si>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</si>
  <si>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</si>
  <si>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</si>
  <si>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</si>
  <si>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</si>
  <si>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</si>
  <si>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</si>
  <si>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</si>
  <si>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</si>
  <si>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</si>
  <si>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</si>
  <si>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</si>
  <si>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</si>
  <si>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</si>
  <si>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</si>
  <si>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</si>
  <si>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</si>
  <si>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</si>
  <si>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</si>
  <si>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</si>
  <si>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</si>
  <si>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</si>
  <si>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</si>
  <si>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</si>
  <si>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</si>
  <si>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</si>
  <si>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</si>
  <si>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</si>
  <si>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</si>
  <si>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</si>
  <si>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</si>
  <si>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</si>
  <si>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</si>
  <si>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</si>
  <si>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</si>
  <si>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</si>
  <si>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</si>
  <si>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</si>
  <si>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</si>
  <si>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</si>
  <si>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</si>
  <si>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</si>
  <si>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</si>
  <si>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</si>
  <si>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</si>
  <si>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</si>
  <si>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</si>
  <si>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</si>
  <si>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</si>
  <si>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</si>
  <si>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</si>
  <si>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</si>
  <si>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</si>
  <si>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</si>
  <si>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</si>
  <si>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</si>
  <si>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</si>
  <si>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</si>
  <si>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</si>
  <si>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</si>
  <si>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</si>
  <si>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</si>
  <si>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</si>
  <si>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</si>
  <si>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</si>
  <si>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</si>
  <si>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</si>
  <si>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</si>
  <si>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</si>
  <si>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</si>
  <si>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</si>
  <si>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</si>
  <si>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</si>
  <si>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</si>
  <si>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</si>
  <si>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</si>
  <si>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</si>
  <si>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</si>
  <si>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</si>
  <si>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</si>
  <si>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</si>
  <si>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</si>
  <si>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</si>
  <si>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</si>
  <si>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</si>
  <si>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</si>
  <si>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</si>
  <si>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</si>
  <si>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</si>
  <si>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</si>
  <si>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</si>
  <si>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</si>
  <si>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</si>
  <si>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</si>
  <si>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</si>
  <si>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</si>
  <si>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</si>
  <si>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</si>
  <si>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</si>
  <si>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</si>
  <si>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</si>
  <si>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</si>
  <si>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</si>
  <si>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</si>
  <si>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</si>
  <si>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</si>
  <si>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</si>
  <si>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</si>
  <si>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</si>
  <si>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</si>
  <si>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</si>
  <si>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</si>
  <si>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</si>
  <si>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</si>
  <si>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</si>
  <si>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</si>
  <si>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</si>
  <si>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</si>
  <si>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</si>
  <si>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</si>
  <si>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</si>
  <si>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</si>
  <si>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</si>
  <si>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</si>
  <si>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</si>
  <si>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</si>
  <si>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</si>
  <si>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</si>
  <si>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</si>
  <si>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</si>
  <si>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</si>
  <si>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</si>
  <si>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</si>
  <si>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</si>
  <si>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</si>
  <si>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</si>
  <si>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</si>
  <si>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</si>
  <si>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</si>
  <si>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</si>
  <si>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</si>
  <si>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</si>
  <si>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</si>
  <si>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</si>
  <si>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</si>
  <si>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</si>
  <si>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</si>
  <si>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</si>
  <si>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</si>
  <si>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</si>
  <si>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</si>
  <si>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</si>
  <si>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</si>
  <si>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</si>
  <si>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</si>
  <si>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</si>
  <si>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</si>
  <si>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</si>
  <si>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</si>
  <si>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</si>
  <si>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</si>
  <si>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</si>
  <si>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</si>
  <si>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</si>
  <si>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</si>
  <si>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</si>
  <si>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</si>
  <si>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</si>
  <si>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</si>
  <si>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</si>
  <si>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</si>
  <si>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</si>
  <si>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</si>
  <si>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</si>
  <si>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</si>
  <si>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</si>
  <si>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</si>
  <si>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</si>
  <si>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</si>
  <si>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</si>
  <si>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</si>
  <si>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</si>
  <si>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</si>
  <si>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</si>
  <si>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</si>
  <si>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</si>
  <si>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</si>
  <si>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</si>
  <si>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</si>
  <si>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</si>
  <si>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</si>
  <si>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</si>
  <si>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</si>
  <si>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</si>
  <si>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</si>
  <si>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</si>
  <si>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</si>
  <si>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</si>
  <si>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</si>
  <si>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</si>
  <si>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</si>
  <si>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</si>
  <si>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</si>
  <si>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</si>
  <si>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</si>
  <si>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</si>
  <si>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</si>
  <si>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</si>
  <si>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</si>
  <si>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</si>
  <si>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</si>
  <si>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</si>
  <si>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</si>
  <si>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</si>
  <si>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</si>
  <si>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</si>
  <si>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</si>
  <si>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</si>
  <si>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</si>
  <si>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</si>
  <si>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</si>
  <si>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</si>
  <si>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</si>
  <si>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</si>
  <si>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</si>
  <si>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</si>
  <si>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</si>
  <si>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</si>
  <si>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</si>
  <si>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</si>
  <si>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</si>
  <si>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</si>
  <si>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</si>
  <si>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</si>
  <si>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</si>
  <si>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</si>
  <si>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</si>
  <si>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</si>
  <si>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</si>
  <si>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</si>
  <si>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</si>
  <si>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</si>
  <si>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</si>
  <si>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</si>
  <si>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</si>
  <si>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</si>
  <si>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</si>
  <si>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</si>
  <si>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</si>
  <si>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</si>
  <si>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</si>
  <si>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</si>
  <si>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</si>
  <si>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</si>
  <si>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</si>
  <si>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</si>
  <si>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</si>
  <si>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</si>
  <si>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</si>
  <si>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</si>
  <si>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</si>
  <si>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</si>
  <si>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</si>
  <si>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</si>
  <si>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</si>
  <si>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</si>
  <si>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</si>
  <si>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</si>
  <si>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</si>
  <si>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</si>
  <si>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</si>
  <si>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</si>
  <si>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</si>
  <si>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</si>
  <si>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</si>
  <si>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</si>
  <si>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</si>
  <si>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</si>
  <si>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</si>
  <si>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</si>
  <si>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</si>
  <si>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</si>
  <si>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</si>
  <si>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</si>
  <si>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</si>
  <si>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</si>
  <si>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</si>
  <si>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</si>
  <si>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</si>
  <si>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</si>
  <si>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</si>
  <si>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</si>
  <si>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</si>
  <si>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</si>
  <si>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</si>
  <si>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</si>
  <si>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</si>
  <si>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</si>
  <si>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</si>
  <si>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</si>
  <si>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</si>
  <si>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</si>
  <si>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</si>
  <si>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</si>
  <si>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</si>
  <si>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</si>
  <si>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</si>
  <si>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</si>
  <si>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</si>
  <si>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</si>
  <si>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</si>
  <si>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</si>
  <si>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</si>
  <si>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</si>
  <si>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</si>
  <si>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</si>
  <si>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</si>
  <si>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</si>
  <si>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</si>
  <si>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</si>
  <si>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</si>
  <si>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</si>
  <si>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</si>
  <si>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</si>
  <si>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</si>
  <si>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</si>
  <si>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</si>
  <si>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</si>
  <si>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</si>
  <si>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</si>
  <si>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</si>
  <si>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</si>
  <si>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</si>
  <si>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</si>
  <si>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</si>
  <si>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</si>
  <si>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</si>
  <si>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</si>
  <si>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</si>
  <si>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</si>
  <si>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</si>
  <si>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</si>
  <si>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</si>
  <si>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</si>
  <si>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</si>
  <si>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</si>
  <si>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</si>
  <si>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</si>
  <si>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</si>
  <si>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</si>
  <si>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</si>
  <si>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</si>
  <si>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</si>
  <si>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</si>
  <si>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</si>
  <si>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</si>
  <si>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</si>
  <si>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</si>
  <si>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</si>
  <si>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</si>
  <si>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</si>
  <si>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</si>
  <si>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</si>
  <si>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</si>
  <si>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</si>
  <si>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</si>
  <si>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</si>
  <si>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</si>
  <si>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</si>
  <si>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</si>
  <si>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</si>
  <si>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</si>
  <si>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</si>
  <si>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</si>
  <si>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</si>
  <si>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</si>
  <si>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</si>
  <si>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</si>
  <si>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</si>
  <si>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</si>
  <si>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</si>
  <si>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</si>
  <si>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</si>
  <si>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</si>
  <si>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</si>
  <si>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</si>
  <si>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</si>
  <si>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</si>
  <si>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</si>
  <si>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</si>
  <si>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</si>
  <si>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</si>
  <si>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</si>
  <si>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</si>
  <si>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</si>
  <si>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</si>
  <si>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</si>
  <si>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</si>
  <si>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</si>
  <si>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</si>
  <si>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</si>
  <si>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</si>
  <si>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</si>
  <si>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</si>
  <si>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</si>
  <si>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</si>
  <si>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</si>
  <si>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</si>
  <si>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</si>
  <si>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</si>
  <si>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</si>
  <si>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</si>
  <si>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</si>
  <si>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</si>
  <si>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</si>
  <si>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</si>
  <si>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</si>
  <si>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</si>
  <si>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</si>
  <si>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</si>
  <si>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</si>
  <si>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</si>
  <si>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</si>
  <si>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</si>
  <si>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</si>
  <si>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</si>
  <si>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</si>
  <si>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</si>
  <si>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</si>
  <si>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</si>
  <si>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</si>
  <si>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</si>
  <si>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</si>
  <si>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</si>
  <si>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</si>
  <si>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</si>
  <si>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</si>
  <si>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</si>
  <si>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</si>
  <si>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</si>
  <si>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</si>
  <si>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</si>
  <si>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</si>
  <si>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</si>
  <si>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</si>
  <si>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</si>
  <si>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</si>
  <si>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</si>
  <si>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</si>
  <si>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</si>
  <si>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</si>
  <si>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</si>
  <si>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</si>
  <si>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</si>
  <si>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</si>
  <si>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</si>
  <si>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</si>
  <si>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</si>
  <si>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</si>
  <si>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</si>
  <si>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</si>
  <si>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</si>
  <si>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</si>
  <si>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</si>
  <si>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</si>
  <si>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</si>
  <si>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</si>
  <si>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</si>
  <si>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</si>
  <si>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</si>
  <si>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</si>
  <si>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</si>
  <si>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</si>
  <si>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</si>
  <si>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</si>
  <si>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</si>
  <si>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</si>
  <si>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</si>
  <si>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</si>
  <si>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</si>
  <si>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</si>
  <si>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</si>
  <si>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</si>
  <si>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</si>
  <si>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</si>
  <si>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</si>
  <si>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</si>
  <si>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</si>
  <si>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</si>
  <si>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</si>
  <si>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</si>
  <si>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</si>
  <si>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</si>
  <si>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</si>
  <si>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</si>
  <si>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</si>
  <si>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</si>
  <si>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</si>
  <si>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</si>
  <si>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</si>
  <si>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</si>
  <si>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</si>
  <si>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</si>
  <si>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</si>
  <si>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</si>
  <si>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</si>
  <si>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</si>
  <si>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</si>
  <si>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</si>
  <si>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</si>
  <si>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</si>
  <si>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</si>
  <si>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</si>
  <si>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</si>
  <si>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</si>
  <si>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</si>
  <si>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</si>
  <si>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</si>
  <si>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</si>
  <si>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</si>
  <si>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</si>
  <si>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</si>
  <si>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</si>
  <si>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</si>
  <si>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</si>
  <si>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</si>
  <si>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</si>
  <si>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</si>
  <si>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</si>
  <si>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</si>
  <si>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</si>
  <si>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</si>
  <si>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</si>
  <si>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</si>
  <si>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</si>
  <si>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</si>
  <si>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</si>
  <si>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</si>
  <si>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</si>
  <si>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</si>
  <si>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</si>
  <si>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</si>
  <si>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</si>
  <si>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</si>
  <si>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</si>
  <si>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</si>
  <si>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</si>
  <si>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</si>
  <si>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</si>
  <si>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</si>
  <si>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</si>
  <si>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</si>
  <si>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</si>
  <si>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</si>
  <si>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</si>
  <si>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</si>
  <si>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</si>
  <si>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</si>
  <si>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</si>
  <si>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</si>
  <si>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</si>
  <si>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</si>
  <si>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</si>
  <si>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</si>
  <si>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</si>
  <si>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</si>
  <si>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</si>
  <si>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</si>
  <si>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</si>
  <si>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</si>
  <si>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</si>
  <si>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</si>
  <si>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</si>
  <si>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</si>
  <si>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</si>
  <si>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</si>
  <si>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</si>
  <si>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</si>
  <si>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</si>
  <si>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</si>
  <si>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</si>
  <si>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</si>
  <si>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</si>
  <si>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</si>
  <si>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</si>
  <si>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</si>
  <si>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</si>
  <si>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</si>
  <si>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</si>
  <si>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</si>
  <si>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</si>
  <si>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</si>
  <si>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</si>
  <si>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</si>
  <si>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</si>
  <si>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</si>
  <si>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</si>
  <si>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</si>
  <si>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</si>
  <si>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</si>
  <si>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</si>
  <si>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</si>
  <si>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</si>
  <si>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</si>
  <si>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</si>
  <si>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</si>
  <si>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</si>
  <si>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</si>
  <si>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</si>
  <si>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</si>
  <si>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</si>
  <si>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</si>
  <si>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</si>
  <si>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</si>
  <si>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</si>
  <si>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</si>
  <si>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</si>
  <si>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</si>
  <si>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</si>
  <si>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</si>
  <si>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</si>
  <si>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</si>
  <si>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</si>
  <si>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</si>
  <si>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</si>
  <si>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</si>
  <si>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</si>
  <si>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</si>
  <si>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</si>
  <si>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</si>
  <si>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</si>
  <si>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</si>
  <si>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</si>
  <si>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</si>
  <si>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</si>
  <si>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</si>
  <si>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</si>
  <si>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</si>
  <si>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</si>
  <si>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</si>
  <si>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</si>
  <si>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</si>
  <si>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</si>
  <si>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</si>
  <si>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</si>
  <si>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</si>
  <si>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</si>
  <si>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</si>
  <si>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</si>
  <si>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</si>
  <si>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</si>
  <si>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</si>
  <si>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</si>
  <si>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</si>
  <si>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</si>
  <si>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</si>
  <si>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</si>
  <si>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</si>
  <si>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</si>
  <si>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</si>
  <si>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</si>
  <si>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</si>
  <si>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</si>
  <si>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</si>
  <si>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</si>
  <si>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</si>
  <si>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</si>
  <si>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</si>
  <si>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</si>
  <si>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</si>
  <si>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</si>
  <si>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</si>
  <si>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</si>
  <si>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</si>
  <si>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</si>
  <si>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</si>
  <si>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</si>
  <si>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</si>
  <si>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</si>
  <si>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</si>
  <si>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</si>
  <si>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</si>
  <si>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</si>
  <si>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</si>
  <si>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</si>
  <si>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</si>
  <si>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</si>
  <si>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</si>
  <si>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</si>
  <si>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</si>
  <si>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</si>
  <si>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</si>
  <si>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</si>
  <si>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</si>
  <si>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</si>
  <si>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</si>
  <si>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</si>
  <si>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</si>
  <si>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</si>
  <si>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</si>
  <si>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</si>
  <si>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</si>
  <si>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</si>
  <si>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</si>
  <si>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</si>
  <si>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</si>
  <si>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</si>
  <si>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</si>
  <si>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</si>
  <si>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</si>
  <si>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</si>
  <si>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</si>
  <si>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</si>
  <si>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</si>
  <si>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</si>
  <si>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</si>
  <si>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</si>
  <si>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</si>
  <si>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</si>
  <si>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</si>
  <si>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</si>
  <si>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</si>
  <si>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</si>
  <si>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</si>
  <si>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</si>
  <si>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</si>
  <si>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</si>
  <si>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</si>
  <si>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</si>
  <si>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</si>
  <si>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</si>
  <si>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</si>
  <si>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</si>
  <si>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</si>
  <si>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</si>
  <si>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</si>
  <si>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</si>
  <si>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</si>
  <si>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</si>
  <si>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</si>
  <si>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</si>
  <si>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</si>
  <si>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</si>
  <si>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</si>
  <si>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</si>
  <si>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</si>
  <si>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</si>
  <si>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</si>
  <si>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</si>
  <si>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</si>
  <si>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</si>
  <si>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</si>
  <si>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</si>
  <si>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</si>
  <si>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</si>
  <si>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</si>
  <si>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</si>
  <si>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</si>
  <si>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</si>
  <si>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</si>
  <si>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</si>
  <si>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</si>
  <si>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</si>
  <si>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</si>
  <si>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</si>
  <si>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</si>
  <si>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</si>
  <si>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</si>
  <si>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</si>
  <si>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</si>
  <si>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</si>
  <si>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</si>
  <si>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</si>
  <si>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</si>
  <si>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</si>
  <si>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</si>
  <si>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</si>
  <si>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</si>
  <si>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</si>
  <si>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</si>
  <si>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</si>
  <si>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</si>
  <si>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</si>
  <si>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</si>
  <si>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</si>
  <si>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</si>
  <si>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</si>
  <si>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</si>
  <si>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</si>
  <si>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</si>
  <si>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</si>
  <si>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</si>
  <si>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</si>
  <si>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</si>
  <si>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</si>
  <si>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</si>
  <si>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</si>
  <si>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</si>
  <si>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</si>
  <si>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</si>
  <si>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</si>
  <si>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</si>
  <si>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</si>
  <si>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</si>
  <si>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</si>
  <si>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</si>
  <si>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</si>
  <si>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</si>
  <si>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</si>
  <si>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</si>
  <si>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</si>
  <si>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</si>
  <si>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</si>
  <si>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</si>
  <si>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</si>
  <si>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</si>
  <si>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</si>
  <si>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</si>
  <si>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</si>
  <si>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</si>
  <si>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</si>
  <si>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</si>
  <si>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</si>
  <si>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</si>
  <si>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</si>
  <si>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</si>
  <si>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</si>
  <si>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</si>
  <si>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</si>
  <si>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</si>
  <si>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</si>
  <si>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</si>
  <si>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</si>
  <si>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</si>
  <si>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</si>
  <si>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</si>
  <si>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</si>
  <si>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</si>
  <si>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</si>
  <si>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</si>
  <si>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</si>
  <si>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</si>
  <si>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</si>
  <si>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</si>
  <si>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</si>
  <si>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</si>
  <si>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</si>
  <si>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</si>
  <si>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</si>
  <si>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</si>
  <si>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</si>
  <si>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</si>
  <si>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</si>
  <si>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</si>
  <si>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</si>
  <si>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</si>
  <si>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</si>
  <si>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</si>
  <si>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</si>
  <si>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</si>
  <si>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</si>
  <si>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</si>
  <si>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</si>
  <si>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</si>
  <si>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</si>
  <si>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</si>
  <si>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</si>
  <si>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</si>
  <si>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</si>
  <si>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</si>
  <si>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</si>
  <si>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</si>
  <si>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</si>
  <si>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</si>
  <si>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</si>
  <si>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</si>
  <si>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</si>
  <si>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</si>
  <si>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</si>
  <si>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</si>
  <si>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</si>
  <si>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</si>
  <si>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</si>
  <si>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</si>
  <si>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</si>
  <si>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</si>
  <si>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</si>
  <si>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</si>
  <si>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</si>
  <si>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</si>
  <si>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</si>
  <si>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</si>
  <si>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</si>
  <si>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</si>
  <si>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</si>
  <si>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</si>
  <si>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</si>
  <si>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</si>
  <si>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</si>
  <si>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</si>
  <si>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</si>
  <si>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</si>
  <si>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</si>
  <si>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</si>
  <si>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</si>
  <si>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</si>
  <si>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</si>
  <si>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</si>
  <si>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</si>
  <si>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</si>
  <si>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</si>
  <si>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</si>
  <si>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</si>
  <si>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</si>
  <si>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</si>
  <si>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</si>
  <si>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</si>
  <si>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</si>
  <si>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</si>
  <si>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</si>
  <si>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</si>
  <si>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</si>
  <si>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</si>
  <si>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</si>
  <si>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</si>
  <si>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</si>
  <si>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</si>
  <si>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</si>
  <si>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</si>
  <si>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</si>
  <si>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</si>
  <si>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</si>
  <si>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</si>
  <si>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</si>
  <si>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</si>
  <si>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</si>
  <si>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</si>
  <si>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</si>
  <si>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</si>
  <si>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</si>
  <si>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</si>
  <si>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</si>
  <si>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</si>
  <si>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</si>
  <si>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</si>
  <si>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</si>
  <si>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</si>
  <si>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</si>
  <si>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</si>
  <si>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</si>
  <si>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</si>
  <si>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</si>
  <si>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</si>
  <si>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</si>
  <si>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</si>
  <si>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</si>
  <si>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</si>
  <si>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</si>
  <si>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</si>
  <si>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</si>
  <si>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</si>
  <si>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</si>
  <si>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</si>
  <si>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</si>
  <si>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</si>
  <si>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</si>
  <si>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</si>
  <si>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</si>
  <si>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</si>
  <si>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</si>
  <si>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</si>
  <si>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</si>
  <si>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</si>
  <si>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</si>
  <si>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</si>
  <si>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</si>
  <si>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</si>
  <si>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</si>
  <si>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</si>
  <si>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</si>
  <si>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</si>
  <si>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</si>
  <si>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</si>
  <si>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</si>
  <si>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</si>
  <si>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</si>
  <si>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</si>
  <si>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</si>
  <si>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</si>
  <si>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</si>
  <si>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</si>
  <si>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</si>
  <si>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</si>
  <si>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</si>
  <si>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</si>
  <si>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</si>
  <si>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</si>
  <si>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</si>
  <si>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</si>
  <si>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</si>
  <si>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</si>
  <si>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</si>
  <si>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</si>
  <si>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</si>
  <si>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</si>
  <si>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</si>
  <si>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</si>
  <si>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</si>
  <si>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</si>
  <si>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</si>
  <si>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</si>
  <si>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</si>
  <si>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</si>
  <si>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</si>
  <si>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</si>
  <si>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</si>
  <si>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</si>
  <si>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</si>
  <si>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</si>
  <si>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</si>
  <si>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</si>
  <si>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</si>
  <si>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</si>
  <si>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</si>
  <si>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</si>
  <si>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</si>
  <si>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</si>
  <si>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</si>
  <si>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</si>
  <si>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</si>
  <si>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</si>
  <si>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</si>
  <si>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</si>
  <si>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</si>
  <si>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</si>
  <si>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</si>
  <si>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</si>
  <si>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</si>
  <si>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</si>
  <si>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</si>
  <si>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</si>
  <si>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</si>
  <si>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</si>
  <si>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</si>
  <si>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</si>
  <si>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</si>
  <si>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</si>
  <si>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</si>
  <si>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</si>
  <si>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</si>
  <si>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</si>
  <si>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</si>
  <si>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</si>
  <si>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</si>
  <si>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</si>
  <si>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</si>
  <si>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</si>
  <si>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</si>
  <si>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</si>
  <si>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</si>
  <si>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</si>
  <si>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</si>
  <si>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</si>
  <si>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</si>
  <si>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</si>
  <si>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</si>
  <si>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</si>
  <si>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</si>
  <si>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</si>
  <si>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</si>
  <si>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</si>
  <si>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</si>
  <si>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</si>
  <si>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</si>
  <si>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</si>
  <si>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</si>
  <si>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</si>
  <si>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</si>
  <si>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</si>
  <si>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</si>
  <si>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</si>
  <si>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</si>
  <si>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</si>
  <si>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</si>
  <si>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</si>
  <si>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</si>
  <si>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</si>
  <si>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</si>
  <si>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</si>
  <si>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</si>
  <si>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</si>
  <si>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</si>
  <si>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</si>
  <si>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</si>
  <si>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</si>
  <si>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</si>
  <si>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</si>
  <si>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</si>
  <si>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</si>
  <si>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</si>
  <si>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</si>
  <si>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</si>
  <si>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</si>
  <si>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</si>
  <si>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</si>
  <si>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</si>
  <si>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</si>
  <si>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</si>
  <si>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</si>
  <si>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</si>
  <si>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</si>
  <si>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</si>
  <si>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</si>
  <si>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</si>
  <si>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</si>
  <si>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</si>
  <si>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</si>
  <si>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</si>
  <si>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</si>
  <si>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</si>
  <si>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</si>
  <si>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</si>
  <si>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</si>
  <si>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</si>
  <si>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</si>
  <si>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</si>
  <si>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</si>
  <si>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</si>
  <si>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</si>
  <si>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</si>
  <si>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</si>
  <si>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</si>
  <si>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</si>
  <si>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</si>
  <si>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</si>
  <si>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</si>
  <si>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</si>
  <si>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</si>
  <si>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</si>
  <si>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</si>
  <si>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</si>
  <si>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</si>
  <si>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</si>
  <si>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</si>
  <si>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</si>
  <si>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</si>
  <si>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</si>
  <si>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</si>
  <si>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</si>
  <si>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</si>
  <si>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</si>
  <si>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</si>
  <si>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</si>
  <si>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</si>
  <si>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</si>
  <si>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</si>
  <si>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</si>
  <si>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</si>
  <si>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</si>
  <si>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</si>
  <si>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</si>
  <si>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</si>
  <si>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</si>
  <si>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</si>
  <si>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</si>
  <si>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</si>
  <si>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</si>
  <si>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</si>
  <si>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</si>
  <si>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</si>
  <si>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</si>
  <si>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</si>
  <si>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</si>
  <si>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</si>
  <si>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</si>
  <si>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</si>
  <si>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</si>
  <si>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</si>
  <si>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</si>
  <si>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</si>
  <si>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</si>
  <si>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</si>
  <si>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</si>
  <si>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</si>
  <si>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</si>
  <si>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</si>
  <si>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</si>
  <si>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</si>
  <si>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</si>
  <si>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</si>
  <si>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</si>
  <si>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</si>
  <si>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</si>
  <si>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</si>
  <si>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</si>
  <si>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</si>
  <si>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</si>
  <si>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</si>
  <si>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</si>
  <si>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</si>
  <si>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</si>
  <si>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</si>
  <si>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</si>
  <si>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</si>
  <si>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</si>
  <si>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</si>
  <si>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</si>
  <si>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</si>
  <si>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</si>
  <si>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</si>
  <si>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</si>
  <si>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</si>
  <si>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</si>
  <si>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</si>
  <si>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</si>
  <si>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</si>
  <si>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</si>
  <si>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</si>
  <si>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</si>
  <si>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</si>
  <si>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</si>
  <si>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</si>
  <si>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</si>
  <si>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</si>
  <si>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</si>
  <si>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</si>
  <si>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</si>
  <si>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</si>
  <si>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</si>
  <si>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</si>
  <si>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</si>
  <si>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</si>
  <si>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</si>
  <si>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</si>
  <si>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</si>
  <si>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</si>
  <si>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</si>
  <si>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</si>
  <si>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</si>
  <si>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</si>
  <si>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</si>
  <si>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</si>
  <si>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</si>
  <si>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</si>
  <si>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</si>
  <si>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</si>
  <si>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</si>
  <si>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</si>
  <si>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</si>
  <si>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</si>
  <si>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</si>
  <si>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</si>
  <si>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</si>
  <si>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</si>
  <si>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</si>
  <si>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</si>
  <si>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</si>
  <si>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</si>
  <si>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</si>
  <si>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</si>
  <si>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</si>
  <si>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</si>
  <si>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</si>
  <si>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</si>
  <si>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</si>
  <si>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</si>
  <si>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</si>
  <si>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</si>
  <si>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</si>
  <si>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</si>
  <si>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</si>
  <si>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</si>
  <si>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</si>
  <si>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</si>
  <si>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</si>
  <si>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</si>
  <si>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</si>
  <si>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</si>
  <si>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</si>
  <si>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</si>
  <si>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</si>
  <si>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</si>
  <si>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</si>
  <si>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</si>
  <si>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</si>
  <si>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</si>
  <si>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</si>
  <si>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</si>
  <si>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</si>
  <si>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</si>
  <si>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</si>
  <si>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</si>
  <si>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</si>
  <si>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</si>
  <si>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</si>
  <si>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</si>
  <si>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</si>
  <si>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</si>
  <si>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</si>
  <si>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</si>
  <si>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</si>
  <si>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</si>
  <si>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</si>
  <si>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</si>
  <si>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</si>
  <si>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</si>
  <si>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</si>
  <si>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</si>
  <si>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</si>
  <si>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</si>
  <si>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</si>
  <si>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</si>
  <si>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</si>
  <si>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</si>
  <si>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</si>
  <si>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</si>
  <si>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</si>
  <si>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</si>
  <si>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</si>
  <si>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</si>
  <si>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</si>
  <si>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</si>
  <si>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</si>
  <si>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</si>
  <si>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</si>
  <si>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</si>
  <si>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</si>
  <si>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</si>
  <si>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</si>
  <si>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</si>
  <si>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</si>
  <si>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</si>
  <si>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</si>
  <si>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</si>
  <si>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</si>
  <si>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</si>
  <si>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</si>
  <si>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</si>
  <si>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</si>
  <si>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</si>
  <si>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</si>
  <si>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</si>
  <si>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</si>
  <si>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</si>
  <si>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</si>
  <si>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</si>
  <si>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</si>
  <si>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</si>
  <si>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</si>
  <si>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</si>
  <si>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</si>
  <si>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</si>
  <si>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</si>
  <si>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</si>
  <si>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</si>
  <si>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</si>
  <si>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</si>
  <si>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</si>
  <si>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</si>
  <si>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</si>
  <si>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</si>
  <si>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</si>
  <si>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</si>
  <si>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</si>
  <si>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</si>
  <si>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</si>
  <si>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</si>
  <si>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</si>
  <si>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</si>
  <si>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</si>
  <si>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</si>
  <si>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</si>
  <si>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</si>
  <si>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</si>
  <si>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</si>
  <si>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</si>
  <si>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</si>
  <si>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</si>
  <si>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</si>
  <si>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</si>
  <si>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</si>
  <si>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</si>
  <si>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</si>
  <si>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</si>
  <si>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</si>
  <si>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</si>
  <si>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</si>
  <si>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</si>
  <si>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</si>
  <si>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</si>
  <si>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</si>
  <si>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</si>
  <si>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</si>
  <si>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</si>
  <si>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</si>
  <si>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</si>
  <si>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</si>
  <si>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</si>
  <si>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</si>
  <si>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</si>
  <si>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</si>
  <si>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</si>
  <si>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</si>
  <si>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</si>
  <si>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</si>
  <si>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</si>
  <si>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</si>
  <si>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</si>
  <si>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</si>
  <si>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</si>
  <si>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</si>
  <si>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</si>
  <si>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</si>
  <si>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</si>
  <si>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</si>
  <si>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</si>
  <si>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</si>
  <si>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</si>
  <si>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</si>
  <si>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</si>
  <si>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</si>
  <si>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</si>
  <si>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</si>
  <si>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</si>
  <si>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</si>
  <si>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</si>
  <si>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</si>
  <si>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</si>
  <si>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</si>
  <si>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</si>
  <si>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</si>
  <si>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</si>
  <si>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</si>
  <si>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</si>
  <si>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</si>
  <si>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</si>
  <si>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</si>
  <si>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</si>
  <si>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</si>
  <si>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</si>
  <si>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</si>
  <si>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</si>
  <si>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</si>
  <si>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</si>
  <si>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</si>
  <si>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</si>
  <si>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</si>
  <si>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</si>
  <si>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</si>
  <si>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</si>
  <si>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</si>
  <si>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</si>
  <si>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</si>
  <si>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</si>
  <si>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</si>
  <si>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</si>
  <si>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</si>
  <si>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</si>
  <si>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</si>
  <si>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</si>
  <si>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</si>
  <si>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</si>
  <si>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</si>
  <si>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</si>
  <si>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</si>
  <si>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</si>
  <si>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</si>
  <si>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</si>
  <si>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</si>
  <si>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</si>
  <si>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</si>
  <si>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</si>
  <si>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</si>
  <si>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</si>
  <si>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</si>
  <si>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</si>
  <si>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</si>
  <si>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</si>
  <si>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</si>
  <si>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</si>
  <si>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</si>
  <si>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</si>
  <si>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</si>
  <si>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</si>
  <si>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</si>
  <si>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</si>
  <si>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</si>
  <si>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</si>
  <si>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</si>
  <si>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</si>
  <si>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</si>
  <si>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</si>
  <si>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</si>
  <si>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</si>
  <si>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</si>
  <si>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</si>
  <si>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</si>
  <si>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</si>
  <si>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</si>
  <si>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</si>
  <si>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</si>
  <si>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</si>
  <si>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</si>
  <si>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</si>
  <si>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</si>
  <si>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</si>
  <si>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</si>
  <si>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</si>
  <si>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</si>
  <si>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</si>
  <si>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</si>
  <si>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</si>
  <si>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</si>
  <si>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</si>
  <si>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</si>
  <si>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</si>
  <si>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</si>
  <si>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</si>
  <si>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</si>
  <si>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</si>
  <si>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</si>
  <si>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</si>
  <si>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</si>
  <si>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</si>
  <si>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</si>
  <si>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</si>
  <si>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</si>
  <si>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</si>
  <si>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</si>
  <si>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</si>
  <si>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</si>
  <si>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</si>
  <si>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</si>
  <si>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</si>
  <si>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</si>
  <si>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</si>
  <si>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</si>
  <si>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</si>
  <si>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</si>
  <si>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</si>
  <si>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</si>
  <si>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</si>
  <si>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</si>
  <si>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</si>
  <si>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</si>
  <si>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</si>
  <si>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</si>
  <si>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</si>
  <si>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</si>
  <si>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</si>
  <si>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</si>
  <si>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</si>
  <si>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</si>
  <si>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</si>
  <si>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</si>
  <si>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</si>
  <si>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</si>
  <si>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</si>
  <si>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</si>
  <si>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</si>
  <si>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</si>
  <si>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</si>
  <si>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</si>
  <si>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</si>
  <si>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</si>
  <si>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</si>
  <si>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</si>
  <si>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</si>
  <si>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</si>
  <si>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</si>
  <si>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</si>
  <si>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</si>
  <si>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</si>
  <si>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</si>
  <si>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</si>
  <si>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</si>
  <si>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</si>
  <si>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</si>
  <si>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</si>
  <si>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</si>
  <si>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</si>
  <si>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</si>
  <si>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</si>
  <si>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</si>
  <si>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</si>
  <si>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</si>
  <si>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</si>
  <si>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</si>
  <si>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</si>
  <si>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</si>
  <si>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</si>
  <si>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</si>
  <si>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</si>
  <si>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</si>
  <si>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</si>
  <si>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</si>
  <si>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</si>
  <si>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</si>
  <si>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</si>
  <si>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</si>
  <si>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</si>
  <si>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</si>
  <si>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</si>
  <si>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</si>
  <si>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</si>
  <si>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</si>
  <si>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</si>
  <si>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</si>
  <si>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</si>
  <si>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</si>
  <si>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</si>
  <si>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</si>
  <si>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</si>
  <si>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</si>
  <si>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</si>
  <si>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</si>
  <si>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</si>
  <si>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</si>
  <si>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</si>
  <si>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</si>
  <si>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</si>
  <si>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</si>
  <si>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</si>
  <si>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</si>
  <si>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</si>
  <si>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</si>
  <si>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</si>
  <si>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</si>
  <si>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</si>
  <si>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</si>
  <si>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</si>
  <si>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</si>
  <si>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</si>
  <si>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</si>
  <si>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</si>
  <si>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</si>
  <si>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</si>
  <si>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</si>
  <si>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</si>
  <si>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</si>
  <si>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</si>
  <si>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</si>
  <si>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</si>
  <si>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</si>
  <si>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</si>
  <si>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</si>
  <si>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</si>
  <si>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</si>
  <si>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</si>
  <si>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</si>
  <si>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</si>
  <si>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</si>
  <si>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</si>
  <si>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</si>
  <si>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</si>
  <si>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</si>
  <si>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</si>
  <si>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</si>
  <si>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</si>
  <si>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</si>
  <si>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</si>
  <si>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</si>
  <si>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</si>
  <si>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</si>
  <si>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</si>
  <si>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</si>
  <si>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</si>
  <si>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</si>
  <si>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</si>
  <si>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</si>
  <si>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</si>
  <si>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</si>
  <si>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</si>
  <si>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</si>
  <si>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</si>
  <si>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</si>
  <si>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</si>
  <si>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</si>
  <si>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</si>
  <si>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</si>
  <si>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</si>
  <si>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</si>
  <si>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</si>
  <si>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</si>
  <si>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</si>
  <si>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</si>
  <si>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</si>
  <si>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</si>
  <si>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</si>
  <si>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</si>
  <si>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</si>
  <si>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</si>
  <si>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</si>
  <si>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</si>
  <si>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</si>
  <si>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</si>
  <si>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</si>
  <si>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</si>
  <si>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</si>
  <si>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</si>
  <si>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</si>
  <si>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</si>
  <si>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</si>
  <si>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</si>
  <si>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</si>
  <si>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</si>
  <si>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</si>
  <si>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</si>
  <si>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</si>
  <si>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</si>
  <si>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</si>
  <si>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</si>
  <si>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</si>
  <si>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</si>
  <si>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</si>
  <si>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</si>
  <si>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</si>
  <si>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</si>
  <si>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</si>
  <si>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</si>
  <si>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</si>
  <si>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</si>
  <si>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</si>
  <si>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</si>
  <si>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</si>
  <si>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</si>
  <si>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</si>
  <si>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</si>
  <si>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</si>
  <si>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</si>
  <si>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</si>
  <si>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</si>
  <si>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</si>
  <si>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</si>
  <si>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</si>
  <si>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</si>
  <si>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</si>
  <si>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</si>
  <si>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</si>
  <si>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</si>
  <si>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</si>
  <si>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</si>
  <si>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</si>
  <si>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</si>
  <si>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</si>
  <si>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</si>
  <si>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</si>
  <si>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</si>
  <si>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</si>
  <si>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</si>
  <si>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</si>
  <si>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</si>
  <si>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</si>
  <si>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</si>
  <si>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</si>
  <si>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</si>
  <si>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</si>
  <si>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</si>
  <si>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</si>
  <si>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</si>
  <si>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</si>
  <si>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</si>
  <si>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</si>
  <si>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</si>
  <si>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</si>
  <si>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</si>
  <si>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</si>
  <si>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</si>
  <si>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</si>
  <si>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</si>
  <si>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</si>
  <si>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</si>
  <si>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</si>
  <si>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</si>
  <si>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</si>
  <si>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</si>
  <si>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</si>
  <si>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</si>
  <si>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</si>
  <si>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</si>
  <si>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</si>
  <si>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</si>
  <si>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</si>
  <si>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</si>
  <si>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</si>
  <si>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</si>
  <si>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</si>
  <si>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</si>
  <si>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</si>
  <si>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</si>
  <si>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</si>
  <si>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</si>
  <si>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</si>
  <si>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</si>
  <si>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</si>
  <si>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</si>
  <si>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</si>
  <si>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</si>
  <si>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</si>
  <si>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</si>
  <si>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</si>
  <si>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</si>
  <si>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</si>
  <si>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</si>
  <si>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</si>
  <si>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</si>
  <si>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</si>
  <si>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</si>
  <si>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</si>
  <si>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</si>
  <si>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</si>
  <si>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</si>
  <si>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</si>
  <si>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</si>
  <si>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</si>
  <si>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</si>
  <si>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</si>
  <si>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</si>
  <si>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</si>
  <si>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</si>
  <si>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</si>
  <si>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</si>
  <si>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</si>
  <si>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</si>
  <si>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</si>
  <si>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</si>
  <si>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</si>
  <si>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</si>
  <si>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</si>
  <si>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</si>
  <si>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</si>
  <si>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</si>
  <si>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</si>
  <si>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</si>
  <si>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</si>
  <si>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</si>
  <si>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</si>
  <si>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</si>
  <si>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</si>
  <si>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</si>
  <si>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</si>
  <si>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</si>
  <si>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</si>
  <si>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</si>
  <si>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</si>
  <si>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</si>
  <si>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</si>
  <si>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</si>
  <si>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</si>
  <si>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</si>
  <si>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</si>
  <si>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</si>
  <si>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</si>
  <si>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</si>
  <si>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</si>
  <si>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</si>
  <si>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</si>
  <si>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</si>
  <si>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</si>
  <si>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</si>
  <si>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</si>
  <si>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</si>
  <si>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</si>
  <si>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</si>
  <si>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</si>
  <si>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</si>
  <si>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</si>
  <si>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</si>
  <si>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</si>
  <si>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</si>
  <si>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</si>
  <si>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</si>
  <si>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</si>
  <si>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</si>
  <si>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</si>
  <si>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</si>
  <si>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</si>
  <si>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</si>
  <si>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</si>
  <si>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</si>
  <si>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</si>
  <si>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</si>
  <si>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</si>
  <si>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</si>
  <si>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</si>
  <si>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</si>
  <si>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</si>
  <si>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</si>
  <si>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</si>
  <si>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</si>
  <si>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</si>
  <si>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</si>
  <si>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</si>
  <si>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</si>
  <si>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</si>
  <si>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</si>
  <si>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</si>
  <si>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</si>
  <si>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</si>
  <si>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</si>
  <si>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</si>
  <si>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</si>
  <si>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</si>
  <si>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</si>
  <si>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</si>
  <si>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</si>
  <si>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</si>
  <si>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</si>
  <si>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</si>
  <si>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</si>
  <si>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</si>
  <si>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</si>
  <si>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</si>
  <si>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</si>
  <si>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</si>
  <si>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</si>
  <si>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</si>
  <si>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</si>
  <si>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</si>
  <si>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</si>
  <si>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</si>
  <si>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</si>
  <si>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</si>
  <si>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</si>
  <si>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</si>
  <si>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</si>
  <si>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</si>
  <si>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</si>
  <si>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</si>
  <si>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</si>
  <si>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</si>
  <si>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</si>
  <si>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</si>
  <si>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</si>
  <si>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</si>
  <si>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</si>
  <si>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</si>
  <si>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</si>
  <si>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</si>
  <si>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</si>
  <si>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</si>
  <si>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</si>
  <si>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</si>
  <si>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</si>
  <si>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</si>
  <si>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</si>
  <si>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</si>
  <si>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</si>
  <si>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</si>
  <si>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</si>
  <si>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</si>
  <si>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</si>
  <si>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</si>
  <si>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</si>
  <si>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</si>
  <si>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</si>
  <si>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</si>
  <si>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</si>
  <si>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</si>
  <si>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</si>
  <si>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</si>
  <si>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</si>
  <si>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</si>
  <si>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</si>
  <si>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</si>
  <si>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</si>
  <si>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</si>
  <si>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</si>
  <si>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</si>
  <si>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</si>
  <si>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</si>
  <si>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</si>
  <si>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</si>
  <si>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</si>
  <si>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</si>
  <si>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</si>
  <si>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</si>
  <si>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</si>
  <si>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</si>
  <si>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</si>
  <si>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</si>
  <si>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</si>
  <si>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</si>
  <si>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</si>
  <si>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</si>
  <si>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</si>
  <si>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</si>
  <si>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</si>
  <si>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</si>
  <si>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</si>
  <si>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</si>
  <si>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</si>
  <si>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</si>
  <si>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</si>
  <si>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</si>
  <si>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</si>
  <si>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</si>
  <si>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</si>
  <si>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</si>
  <si>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</si>
  <si>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</si>
  <si>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</si>
  <si>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</si>
  <si>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</si>
  <si>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</si>
  <si>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</si>
  <si>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</si>
  <si>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</si>
  <si>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</si>
  <si>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</si>
  <si>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</si>
  <si>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</si>
  <si>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</si>
  <si>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</si>
  <si>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</si>
  <si>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</si>
  <si>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</si>
  <si>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</si>
  <si>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</si>
  <si>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</si>
  <si>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</si>
  <si>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</si>
  <si>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</si>
  <si>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</si>
  <si>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</si>
  <si>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</si>
  <si>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</si>
  <si>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</si>
  <si>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</si>
  <si>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</si>
  <si>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</si>
  <si>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</si>
  <si>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</si>
  <si>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</si>
  <si>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</si>
  <si>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</si>
  <si>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</si>
  <si>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</si>
  <si>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</si>
  <si>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</si>
  <si>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</si>
  <si>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</si>
  <si>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</si>
  <si>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</si>
  <si>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</si>
  <si>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</si>
  <si>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</si>
  <si>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</si>
  <si>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</si>
  <si>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</si>
  <si>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</si>
  <si>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</si>
  <si>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</si>
  <si>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</si>
  <si>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</si>
  <si>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</si>
  <si>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</si>
  <si>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</si>
  <si>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</si>
  <si>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</si>
  <si>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</si>
  <si>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</si>
  <si>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</si>
  <si>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</si>
  <si>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</si>
  <si>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</si>
  <si>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</si>
  <si>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</si>
  <si>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</si>
  <si>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</si>
  <si>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</si>
  <si>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</si>
  <si>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</si>
  <si>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</si>
  <si>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</si>
  <si>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</si>
  <si>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</si>
  <si>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</si>
  <si>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</si>
  <si>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</si>
  <si>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</si>
  <si>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</si>
  <si>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</si>
  <si>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</si>
  <si>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</si>
  <si>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</si>
  <si>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</si>
  <si>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</si>
  <si>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</si>
  <si>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</si>
  <si>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</si>
  <si>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</si>
  <si>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</si>
  <si>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</si>
  <si>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</si>
  <si>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</si>
  <si>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</si>
  <si>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</si>
  <si>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</si>
  <si>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</si>
  <si>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</si>
  <si>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</si>
  <si>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</si>
  <si>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</si>
  <si>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</si>
  <si>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</si>
  <si>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</si>
  <si>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</si>
  <si>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</si>
  <si>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</si>
  <si>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</si>
  <si>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</si>
  <si>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</si>
  <si>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</si>
  <si>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</si>
  <si>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</si>
  <si>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</si>
  <si>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</si>
  <si>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</si>
  <si>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</si>
  <si>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</si>
  <si>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</si>
  <si>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</si>
  <si>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</si>
  <si>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</si>
  <si>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</si>
  <si>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</si>
  <si>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</si>
  <si>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</si>
  <si>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</si>
  <si>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</si>
  <si>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</si>
  <si>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</si>
  <si>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</si>
  <si>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</si>
  <si>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</si>
  <si>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</si>
  <si>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</si>
  <si>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</si>
  <si>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</si>
  <si>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</si>
  <si>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</si>
  <si>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</si>
  <si>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</si>
  <si>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</si>
  <si>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</si>
  <si>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</si>
  <si>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</si>
  <si>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</si>
  <si>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</si>
  <si>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</si>
  <si>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</si>
  <si>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</si>
  <si>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</si>
  <si>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</si>
  <si>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</si>
  <si>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</si>
  <si>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</si>
  <si>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</si>
  <si>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</si>
  <si>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</si>
  <si>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</si>
  <si>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</si>
  <si>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</si>
  <si>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</si>
  <si>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</si>
  <si>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</si>
  <si>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</si>
  <si>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</si>
  <si>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</si>
  <si>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</si>
  <si>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</si>
  <si>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</si>
  <si>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</si>
  <si>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</si>
  <si>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</si>
  <si>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</si>
  <si>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</si>
  <si>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</si>
  <si>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</si>
  <si>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</si>
  <si>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</si>
  <si>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</si>
  <si>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</si>
  <si>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</si>
  <si>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</si>
  <si>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</si>
  <si>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</si>
  <si>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</si>
  <si>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</si>
  <si>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</si>
  <si>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</si>
  <si>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</si>
  <si>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</si>
  <si>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</si>
  <si>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</si>
  <si>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</si>
  <si>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</si>
  <si>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</si>
  <si>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</si>
  <si>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</si>
  <si>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</si>
  <si>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</si>
  <si>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</si>
  <si>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</si>
  <si>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</si>
  <si>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</si>
  <si>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</si>
  <si>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</si>
  <si>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</si>
  <si>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</si>
  <si>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</si>
  <si>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</si>
  <si>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</si>
  <si>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</si>
  <si>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</si>
  <si>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</si>
  <si>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</si>
  <si>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</si>
  <si>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</si>
  <si>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</si>
  <si>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</si>
  <si>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</si>
  <si>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</si>
  <si>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</si>
  <si>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</si>
  <si>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</si>
  <si>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</si>
  <si>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</si>
  <si>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</si>
  <si>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</si>
  <si>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</si>
  <si>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</si>
  <si>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</si>
  <si>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</si>
  <si>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</si>
  <si>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</si>
  <si>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</si>
  <si>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</si>
  <si>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</si>
  <si>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</si>
  <si>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</si>
  <si>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</si>
  <si>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</si>
  <si>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</si>
  <si>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</si>
  <si>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</si>
  <si>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</si>
  <si>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</si>
  <si>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</si>
  <si>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</si>
  <si>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</si>
  <si>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</si>
  <si>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</si>
  <si>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</si>
  <si>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</si>
  <si>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</si>
  <si>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</si>
  <si>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</si>
  <si>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</si>
  <si>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</si>
  <si>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</si>
  <si>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</si>
  <si>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</si>
  <si>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</si>
  <si>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</si>
  <si>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</si>
  <si>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</si>
  <si>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</si>
  <si>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</si>
  <si>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</si>
  <si>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</si>
  <si>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</si>
  <si>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</si>
  <si>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</si>
  <si>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</si>
  <si>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</si>
  <si>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</si>
  <si>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</si>
  <si>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</si>
  <si>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</si>
  <si>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</si>
  <si>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</si>
  <si>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</si>
  <si>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</si>
  <si>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</si>
  <si>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</si>
  <si>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</si>
  <si>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</si>
  <si>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</si>
  <si>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</si>
  <si>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</si>
  <si>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</si>
  <si>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</si>
  <si>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</si>
  <si>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</si>
  <si>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</si>
  <si>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</si>
  <si>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</si>
  <si>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</si>
  <si>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</si>
  <si>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</si>
  <si>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</si>
  <si>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</si>
  <si>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</si>
  <si>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</si>
  <si>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</si>
  <si>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</si>
  <si>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</si>
  <si>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</si>
  <si>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</si>
  <si>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</si>
  <si>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</si>
  <si>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</si>
  <si>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</si>
  <si>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</si>
  <si>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</si>
  <si>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</si>
  <si>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</si>
  <si>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</si>
  <si>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</si>
  <si>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</si>
  <si>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</si>
  <si>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</si>
  <si>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</si>
  <si>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</si>
  <si>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</si>
  <si>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</si>
  <si>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</si>
  <si>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</si>
  <si>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</si>
  <si>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</si>
  <si>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</si>
  <si>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</si>
  <si>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</si>
  <si>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</si>
  <si>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</si>
  <si>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</si>
  <si>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</si>
  <si>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</si>
  <si>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</si>
  <si>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</si>
  <si>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</si>
  <si>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</si>
  <si>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</si>
  <si>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</si>
  <si>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</si>
  <si>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</si>
  <si>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</si>
  <si>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</si>
  <si>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</si>
  <si>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</si>
  <si>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</si>
  <si>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</si>
  <si>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</si>
  <si>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</si>
  <si>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</si>
  <si>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</si>
  <si>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</si>
  <si>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</si>
  <si>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</si>
  <si>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</si>
  <si>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</si>
  <si>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</si>
  <si>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</si>
  <si>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</si>
  <si>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</si>
  <si>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</si>
  <si>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</si>
  <si>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</si>
  <si>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</si>
  <si>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</si>
  <si>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</si>
  <si>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</si>
  <si>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</si>
  <si>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</si>
  <si>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</si>
  <si>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</si>
  <si>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</si>
  <si>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</si>
  <si>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</si>
  <si>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</si>
  <si>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</si>
  <si>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</si>
  <si>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</si>
  <si>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</si>
  <si>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</si>
  <si>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</si>
  <si>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</si>
  <si>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</si>
  <si>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</si>
  <si>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</si>
  <si>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</si>
  <si>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</si>
  <si>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</si>
  <si>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</si>
  <si>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</si>
  <si>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</si>
  <si>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</si>
  <si>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</si>
  <si>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</si>
  <si>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</si>
  <si>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</si>
  <si>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</si>
  <si>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</si>
  <si>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</si>
  <si>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</si>
  <si>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</si>
  <si>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</si>
  <si>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</si>
  <si>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</si>
  <si>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</si>
  <si>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</si>
  <si>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</si>
  <si>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</si>
  <si>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</si>
  <si>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</si>
  <si>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</si>
  <si>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</si>
  <si>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</si>
  <si>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</si>
  <si>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</si>
  <si>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</si>
  <si>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</si>
  <si>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</si>
  <si>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</si>
  <si>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</si>
  <si>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</si>
  <si>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</si>
  <si>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</si>
  <si>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</si>
  <si>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</si>
  <si>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</si>
  <si>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</si>
  <si>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</si>
  <si>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</si>
  <si>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</si>
  <si>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</si>
  <si>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</si>
  <si>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</si>
  <si>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</si>
  <si>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</si>
  <si>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</si>
  <si>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</si>
  <si>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</si>
  <si>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</si>
  <si>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</si>
  <si>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</si>
  <si>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</si>
  <si>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</si>
  <si>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</si>
  <si>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</si>
  <si>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</si>
  <si>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</si>
  <si>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</si>
  <si>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</si>
  <si>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</si>
  <si>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</si>
  <si>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</si>
  <si>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</si>
  <si>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</si>
  <si>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</si>
  <si>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</si>
  <si>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</si>
  <si>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</si>
  <si>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</si>
  <si>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</si>
  <si>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</si>
  <si>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</si>
  <si>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</si>
  <si>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</si>
  <si>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</si>
  <si>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</si>
  <si>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</si>
  <si>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</si>
  <si>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</si>
  <si>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</si>
  <si>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</si>
  <si>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</si>
  <si>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</si>
  <si>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</si>
  <si>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</si>
  <si>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</si>
  <si>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</si>
  <si>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</si>
  <si>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</si>
  <si>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</si>
  <si>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</si>
  <si>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</si>
  <si>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</si>
  <si>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</si>
  <si>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</si>
  <si>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</si>
  <si>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</si>
  <si>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</si>
  <si>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</si>
  <si>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</si>
  <si>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</si>
  <si>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</si>
  <si>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</si>
  <si>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</si>
  <si>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</si>
  <si>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</si>
  <si>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</si>
  <si>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</si>
  <si>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</si>
  <si>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</si>
  <si>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</si>
  <si>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</si>
  <si>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</si>
  <si>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</si>
  <si>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</si>
  <si>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</si>
  <si>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</si>
  <si>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</si>
  <si>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</si>
  <si>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</si>
  <si>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</si>
  <si>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</si>
  <si>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</si>
  <si>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</si>
  <si>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</si>
  <si>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</si>
  <si>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</si>
  <si>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</si>
  <si>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</si>
  <si>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</si>
  <si>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</si>
  <si>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</si>
  <si>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</si>
  <si>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</si>
  <si>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</si>
  <si>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</si>
  <si>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</si>
  <si>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</si>
  <si>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</si>
  <si>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</si>
  <si>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</si>
  <si>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</si>
  <si>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</si>
  <si>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</si>
  <si>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</si>
  <si>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</si>
  <si>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</si>
  <si>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</si>
  <si>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</si>
  <si>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</si>
  <si>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</si>
  <si>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</si>
  <si>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</si>
  <si>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</si>
  <si>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</si>
  <si>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</si>
  <si>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</si>
  <si>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</si>
  <si>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</si>
  <si>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</si>
  <si>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</si>
  <si>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</si>
  <si>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</si>
  <si>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</si>
  <si>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</si>
  <si>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</si>
  <si>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</si>
  <si>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</si>
  <si>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</si>
  <si>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</si>
  <si>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</si>
  <si>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</si>
  <si>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</si>
  <si>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</si>
  <si>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</si>
  <si>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</si>
  <si>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</si>
  <si>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</si>
  <si>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</si>
  <si>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</si>
  <si>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</si>
  <si>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</si>
  <si>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</si>
  <si>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</si>
  <si>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</si>
  <si>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</si>
  <si>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</si>
  <si>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</si>
  <si>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</si>
  <si>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</si>
  <si>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</si>
  <si>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</si>
  <si>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</si>
  <si>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</si>
  <si>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</si>
  <si>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</si>
  <si>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</si>
  <si>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</si>
  <si>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</si>
  <si>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</si>
  <si>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</si>
  <si>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</si>
  <si>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</si>
  <si>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</si>
  <si>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</si>
  <si>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</si>
  <si>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</si>
  <si>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</si>
  <si>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</si>
  <si>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</si>
  <si>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</si>
  <si>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</si>
  <si>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</si>
  <si>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</si>
  <si>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</si>
  <si>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</si>
  <si>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</si>
  <si>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</si>
  <si>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</si>
  <si>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</si>
  <si>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</si>
  <si>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</si>
  <si>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</si>
  <si>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</si>
  <si>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</si>
  <si>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</si>
  <si>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</si>
  <si>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</si>
  <si>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</si>
  <si>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</si>
  <si>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</si>
  <si>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</si>
  <si>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</si>
  <si>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</si>
  <si>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</si>
  <si>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</si>
  <si>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</si>
  <si>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</si>
  <si>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</si>
  <si>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</si>
  <si>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</si>
  <si>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</si>
  <si>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</si>
  <si>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</si>
  <si>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</si>
  <si>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</si>
  <si>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</si>
  <si>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</si>
  <si>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</si>
  <si>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</si>
  <si>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</si>
  <si>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</si>
  <si>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</si>
  <si>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</si>
  <si>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</si>
  <si>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</si>
  <si>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</si>
  <si>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</si>
  <si>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</si>
  <si>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</si>
  <si>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</si>
  <si>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</si>
  <si>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</si>
  <si>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</si>
  <si>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</si>
  <si>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</si>
  <si>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</si>
  <si>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</si>
  <si>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</si>
  <si>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</si>
  <si>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</si>
  <si>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</si>
  <si>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</si>
  <si>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</si>
  <si>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</si>
  <si>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</si>
  <si>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</si>
  <si>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</si>
  <si>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</si>
  <si>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</si>
  <si>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</si>
  <si>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</si>
  <si>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</si>
  <si>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</si>
  <si>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</si>
  <si>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</si>
  <si>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</si>
  <si>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</si>
  <si>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</si>
  <si>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</si>
  <si>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</si>
  <si>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</si>
  <si>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</si>
  <si>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</si>
  <si>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</si>
  <si>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</si>
  <si>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</si>
  <si>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</si>
  <si>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</si>
  <si>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</si>
  <si>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</si>
  <si>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</si>
  <si>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</si>
  <si>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</si>
  <si>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</si>
  <si>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</si>
  <si>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</si>
  <si>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</si>
  <si>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</si>
  <si>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</si>
  <si>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</si>
  <si>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</si>
  <si>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</si>
  <si>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</si>
  <si>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</si>
  <si>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</si>
  <si>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</si>
  <si>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</si>
  <si>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</si>
  <si>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</si>
  <si>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</si>
  <si>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</si>
  <si>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</si>
  <si>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</si>
  <si>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</si>
  <si>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</si>
  <si>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</si>
  <si>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</si>
  <si>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</si>
  <si>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</si>
  <si>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</si>
  <si>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</si>
  <si>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</si>
  <si>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</si>
  <si>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</si>
  <si>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</si>
  <si>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</si>
  <si>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</si>
  <si>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</si>
  <si>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</si>
  <si>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</si>
  <si>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</si>
  <si>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</si>
  <si>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</si>
  <si>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</si>
  <si>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</si>
  <si>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</si>
  <si>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</si>
  <si>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</si>
  <si>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</si>
  <si>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</si>
  <si>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</si>
  <si>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</si>
  <si>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</si>
  <si>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</si>
  <si>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</si>
  <si>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</si>
  <si>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</si>
  <si>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</si>
  <si>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</si>
  <si>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</si>
  <si>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</si>
  <si>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</si>
  <si>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</si>
  <si>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</si>
  <si>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</si>
  <si>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</si>
  <si>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</si>
  <si>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</si>
  <si>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</si>
  <si>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</si>
  <si>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</si>
  <si>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</si>
  <si>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</si>
  <si>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</si>
  <si>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</si>
  <si>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</si>
  <si>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</si>
  <si>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</si>
  <si>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</si>
  <si>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</si>
  <si>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</si>
  <si>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</si>
  <si>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</si>
  <si>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</si>
  <si>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</si>
  <si>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</si>
  <si>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</si>
  <si>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</si>
  <si>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</si>
  <si>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</si>
  <si>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</si>
  <si>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</si>
  <si>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</si>
  <si>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</si>
  <si>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</si>
  <si>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</si>
  <si>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</si>
  <si>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</si>
  <si>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</si>
  <si>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</si>
  <si>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</si>
  <si>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</si>
  <si>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</si>
  <si>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</si>
  <si>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</si>
  <si>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</si>
  <si>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</si>
  <si>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</si>
  <si>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</si>
  <si>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</si>
  <si>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</si>
  <si>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</si>
  <si>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</si>
  <si>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</si>
  <si>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</si>
  <si>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</si>
  <si>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</si>
  <si>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</si>
  <si>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</si>
  <si>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</si>
  <si>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</si>
  <si>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</si>
  <si>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</si>
  <si>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</si>
  <si>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</si>
  <si>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</si>
  <si>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</si>
  <si>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</si>
  <si>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</si>
  <si>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</si>
  <si>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</si>
  <si>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</si>
  <si>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</si>
  <si>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</si>
  <si>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</si>
  <si>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</si>
  <si>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</si>
  <si>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</si>
  <si>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</si>
  <si>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</si>
  <si>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</si>
  <si>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</si>
  <si>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</si>
  <si>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</si>
  <si>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</si>
  <si>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</si>
  <si>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</si>
  <si>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</si>
  <si>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</si>
  <si>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</si>
  <si>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</si>
  <si>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</si>
  <si>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</si>
  <si>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</si>
  <si>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</si>
  <si>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</si>
  <si>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</si>
  <si>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</si>
  <si>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</si>
  <si>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</si>
  <si>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</si>
  <si>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</si>
  <si>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</si>
  <si>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</si>
  <si>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</si>
  <si>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</si>
  <si>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</si>
  <si>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</si>
  <si>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</si>
  <si>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</si>
  <si>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</si>
  <si>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</si>
  <si>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</si>
  <si>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</si>
  <si>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</si>
  <si>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</si>
  <si>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</si>
  <si>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</si>
  <si>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</si>
  <si>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</si>
  <si>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</si>
  <si>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</si>
  <si>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</si>
  <si>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</si>
  <si>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</si>
  <si>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</si>
  <si>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</si>
  <si>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</si>
  <si>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</si>
  <si>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</si>
  <si>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</si>
  <si>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</si>
  <si>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</si>
  <si>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</si>
  <si>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</si>
  <si>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</si>
  <si>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</si>
  <si>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</si>
  <si>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</si>
  <si>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</si>
  <si>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</si>
  <si>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</si>
  <si>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</si>
  <si>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</si>
  <si>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</si>
  <si>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</si>
  <si>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</si>
  <si>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</si>
  <si>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</si>
  <si>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</si>
  <si>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</si>
  <si>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</si>
  <si>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</si>
  <si>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</si>
  <si>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</si>
  <si>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</si>
  <si>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</si>
  <si>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</si>
  <si>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</si>
  <si>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</si>
  <si>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</si>
  <si>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</si>
  <si>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</si>
  <si>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</si>
  <si>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</si>
  <si>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</si>
  <si>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</si>
  <si>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</si>
  <si>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</si>
  <si>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</si>
  <si>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</si>
  <si>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</si>
  <si>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</si>
  <si>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</si>
  <si>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</si>
  <si>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</si>
  <si>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</si>
  <si>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</si>
  <si>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</si>
  <si>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</si>
  <si>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</si>
  <si>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</si>
  <si>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</si>
  <si>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</si>
  <si>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</si>
  <si>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</si>
  <si>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</si>
  <si>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</si>
  <si>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</si>
  <si>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</si>
  <si>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</si>
  <si>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</si>
  <si>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</si>
  <si>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</si>
  <si>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</si>
  <si>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</si>
  <si>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</si>
  <si>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</si>
  <si>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</si>
  <si>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</si>
  <si>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</si>
  <si>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</si>
  <si>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</si>
  <si>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</si>
  <si>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</si>
  <si>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</si>
  <si>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</si>
  <si>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</si>
  <si>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</si>
  <si>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</si>
  <si>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</si>
  <si>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</si>
  <si>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</si>
  <si>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</si>
  <si>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</si>
  <si>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</si>
  <si>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</si>
  <si>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</si>
  <si>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</si>
  <si>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</si>
  <si>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</si>
  <si>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</si>
  <si>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</si>
  <si>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</si>
  <si>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</si>
  <si>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</si>
  <si>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</si>
  <si>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</si>
  <si>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</si>
  <si>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</si>
  <si>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</si>
  <si>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</si>
  <si>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</si>
  <si>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</si>
  <si>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</si>
  <si>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</si>
  <si>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</si>
  <si>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</si>
  <si>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</si>
  <si>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</si>
  <si>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</si>
  <si>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</si>
  <si>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</si>
  <si>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</si>
  <si>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</si>
  <si>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</si>
  <si>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</si>
  <si>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</si>
  <si>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</si>
  <si>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</si>
  <si>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</si>
  <si>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</si>
  <si>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</si>
  <si>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</si>
  <si>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</si>
  <si>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</si>
  <si>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</si>
  <si>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</si>
  <si>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</si>
  <si>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</si>
  <si>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</si>
  <si>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</si>
  <si>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</si>
  <si>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</si>
  <si>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</si>
  <si>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</si>
  <si>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</si>
  <si>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</si>
  <si>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</si>
  <si>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</si>
  <si>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</si>
  <si>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</si>
  <si>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</si>
  <si>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</si>
  <si>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</si>
  <si>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</si>
  <si>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</si>
  <si>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</si>
  <si>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</si>
  <si>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</si>
  <si>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</si>
  <si>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</si>
  <si>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</si>
  <si>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</si>
  <si>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</si>
  <si>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</si>
  <si>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</si>
  <si>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</si>
  <si>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</si>
  <si>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</si>
  <si>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</si>
  <si>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</si>
  <si>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</si>
  <si>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</si>
  <si>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</si>
  <si>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</si>
  <si>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</si>
  <si>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</si>
  <si>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</si>
  <si>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</si>
  <si>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</si>
  <si>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</si>
  <si>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</si>
  <si>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</si>
  <si>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</si>
  <si>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</si>
  <si>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</si>
  <si>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</si>
  <si>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</si>
  <si>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</si>
  <si>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</si>
  <si>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</si>
  <si>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</si>
  <si>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</si>
  <si>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</si>
  <si>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</si>
  <si>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</si>
  <si>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</si>
  <si>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</si>
  <si>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</si>
  <si>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</si>
  <si>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</si>
  <si>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</si>
  <si>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</si>
  <si>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</si>
  <si>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</si>
  <si>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</si>
  <si>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</si>
  <si>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</si>
  <si>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</si>
  <si>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</si>
  <si>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</si>
  <si>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</si>
  <si>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</si>
  <si>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</si>
  <si>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</si>
  <si>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</si>
  <si>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</si>
  <si>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</si>
  <si>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</si>
  <si>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</si>
  <si>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</si>
  <si>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</si>
  <si>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</si>
  <si>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</si>
  <si>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</si>
  <si>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</si>
  <si>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</si>
  <si>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</si>
  <si>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</si>
  <si>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</si>
  <si>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</si>
  <si>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</si>
  <si>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</si>
  <si>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</si>
  <si>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</si>
  <si>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</si>
  <si>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</si>
  <si>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</si>
  <si>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</si>
  <si>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</si>
  <si>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</si>
  <si>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</si>
  <si>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</si>
  <si>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</si>
  <si>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</si>
  <si>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</si>
  <si>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</si>
  <si>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</si>
  <si>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</si>
  <si>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</si>
  <si>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</si>
  <si>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</si>
  <si>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</si>
  <si>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</si>
  <si>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</si>
  <si>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</si>
  <si>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</si>
  <si>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</si>
  <si>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</si>
  <si>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</si>
  <si>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</si>
  <si>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</si>
  <si>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</si>
  <si>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</si>
  <si>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</si>
  <si>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</si>
  <si>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</si>
  <si>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</si>
  <si>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</si>
  <si>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</si>
  <si>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</si>
  <si>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</si>
  <si>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</si>
  <si>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</si>
  <si>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</si>
  <si>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</si>
  <si>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</si>
  <si>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</si>
  <si>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</si>
  <si>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</si>
  <si>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</si>
  <si>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</si>
  <si>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</si>
  <si>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</si>
  <si>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</si>
  <si>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</si>
  <si>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</si>
  <si>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</si>
  <si>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</si>
  <si>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</si>
  <si>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</si>
  <si>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</si>
  <si>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</si>
  <si>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</si>
  <si>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</si>
  <si>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</si>
  <si>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</si>
  <si>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</si>
  <si>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</si>
  <si>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</si>
  <si>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</si>
  <si>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</si>
  <si>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</si>
  <si>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</si>
  <si>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</si>
  <si>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</si>
  <si>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</si>
  <si>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</si>
  <si>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</si>
  <si>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</si>
  <si>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</si>
  <si>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</si>
  <si>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</si>
  <si>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</si>
  <si>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</si>
  <si>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</si>
  <si>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</si>
  <si>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</si>
  <si>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</si>
  <si>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</si>
  <si>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</si>
  <si>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</si>
  <si>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</si>
  <si>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</si>
  <si>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</si>
  <si>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</si>
  <si>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</si>
  <si>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</si>
  <si>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</si>
  <si>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</si>
  <si>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</si>
  <si>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</si>
  <si>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</si>
  <si>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</si>
  <si>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</si>
  <si>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</si>
  <si>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</si>
  <si>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</si>
  <si>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</si>
  <si>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</si>
  <si>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</si>
  <si>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</si>
  <si>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</si>
  <si>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</si>
  <si>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</si>
  <si>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</si>
  <si>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</si>
  <si>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</si>
  <si>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</si>
  <si>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</si>
  <si>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</si>
  <si>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</si>
  <si>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</si>
  <si>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</si>
  <si>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</si>
  <si>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</si>
  <si>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</si>
  <si>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</si>
  <si>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</si>
  <si>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</si>
  <si>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</si>
  <si>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</si>
  <si>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</si>
  <si>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</si>
  <si>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</si>
  <si>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</si>
  <si>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</si>
  <si>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</si>
  <si>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</si>
  <si>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</si>
  <si>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</si>
  <si>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</si>
  <si>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</si>
  <si>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</si>
  <si>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</si>
  <si>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</si>
  <si>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</si>
  <si>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</si>
  <si>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</si>
  <si>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</si>
  <si>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</si>
  <si>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</si>
  <si>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</si>
  <si>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</si>
  <si>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</si>
  <si>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</si>
  <si>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</si>
  <si>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</si>
  <si>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</si>
  <si>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</si>
  <si>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</si>
  <si>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</si>
  <si>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</si>
  <si>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</si>
  <si>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</si>
  <si>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</si>
  <si>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</si>
  <si>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</si>
  <si>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</si>
  <si>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</si>
  <si>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</si>
  <si>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</si>
  <si>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</si>
  <si>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</si>
  <si>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</si>
  <si>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</si>
  <si>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</si>
  <si>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</si>
  <si>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</si>
  <si>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</si>
  <si>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</si>
  <si>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</si>
  <si>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</si>
  <si>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</si>
  <si>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</si>
  <si>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</si>
  <si>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</si>
  <si>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</si>
  <si>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</si>
  <si>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</si>
  <si>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</si>
  <si>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</si>
  <si>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</si>
  <si>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</si>
  <si>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</si>
  <si>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</si>
  <si>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</si>
  <si>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</si>
  <si>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</si>
  <si>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</si>
  <si>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</si>
  <si>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</si>
  <si>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</si>
  <si>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</si>
  <si>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</si>
  <si>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</si>
  <si>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</si>
  <si>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</si>
  <si>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</si>
  <si>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</si>
  <si>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</si>
  <si>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</si>
  <si>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</si>
  <si>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</si>
  <si>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</si>
  <si>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</si>
  <si>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</si>
  <si>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</si>
  <si>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</si>
  <si>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</si>
  <si>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</si>
  <si>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</si>
  <si>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</si>
  <si>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</si>
  <si>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</si>
  <si>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</si>
  <si>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</si>
  <si>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</si>
  <si>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</si>
  <si>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</si>
  <si>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</si>
  <si>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</si>
  <si>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</si>
  <si>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</si>
  <si>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</si>
  <si>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</si>
  <si>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</si>
  <si>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</si>
  <si>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</si>
  <si>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</si>
  <si>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</si>
  <si>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</si>
  <si>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</si>
  <si>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</si>
  <si>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</si>
  <si>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</si>
  <si>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</si>
  <si>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</si>
  <si>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</si>
  <si>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</si>
  <si>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</si>
  <si>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</si>
  <si>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</si>
  <si>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</si>
  <si>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</si>
  <si>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</si>
  <si>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</si>
  <si>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</si>
  <si>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</si>
  <si>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</si>
  <si>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</si>
  <si>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</si>
  <si>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</si>
  <si>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</si>
  <si>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</si>
  <si>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</si>
  <si>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</si>
  <si>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</si>
  <si>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</si>
  <si>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</si>
  <si>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</si>
  <si>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</si>
  <si>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</si>
  <si>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</si>
  <si>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</si>
  <si>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</si>
  <si>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</si>
  <si>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</si>
  <si>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</si>
  <si>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</si>
  <si>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</si>
  <si>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</si>
  <si>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</si>
  <si>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</si>
  <si>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</si>
  <si>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</si>
  <si>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</si>
  <si>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</si>
  <si>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</si>
  <si>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</si>
  <si>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</si>
  <si>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</si>
  <si>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</si>
  <si>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</si>
  <si>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</si>
  <si>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</si>
  <si>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</si>
  <si>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</si>
  <si>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</si>
  <si>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</si>
  <si>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</si>
  <si>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</si>
  <si>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</si>
  <si>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</si>
  <si>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</si>
  <si>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</si>
  <si>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</si>
  <si>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</si>
  <si>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</si>
  <si>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</si>
  <si>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</si>
  <si>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</si>
  <si>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</si>
  <si>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</si>
  <si>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</si>
  <si>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</si>
  <si>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</si>
  <si>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</si>
  <si>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</si>
  <si>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</si>
  <si>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</si>
  <si>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</si>
  <si>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</si>
  <si>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</si>
  <si>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</si>
  <si>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</si>
  <si>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</si>
  <si>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</si>
  <si>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</si>
  <si>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</si>
  <si>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</si>
  <si>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</si>
  <si>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</si>
  <si>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</si>
  <si>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</si>
  <si>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</si>
  <si>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</si>
  <si>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</si>
  <si>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</si>
  <si>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</si>
  <si>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</si>
  <si>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</si>
  <si>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</si>
  <si>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</si>
  <si>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</si>
  <si>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</si>
  <si>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</si>
  <si>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</si>
  <si>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</si>
  <si>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</si>
  <si>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</si>
  <si>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</si>
  <si>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</si>
  <si>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</si>
  <si>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</si>
  <si>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</si>
  <si>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</si>
  <si>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</si>
  <si>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</si>
  <si>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</si>
  <si>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</si>
  <si>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</si>
  <si>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</si>
  <si>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</si>
  <si>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</si>
  <si>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</si>
  <si>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</si>
  <si>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</si>
  <si>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</si>
  <si>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</si>
  <si>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</si>
  <si>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</si>
  <si>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</si>
  <si>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</si>
  <si>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</si>
  <si>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</si>
  <si>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</si>
  <si>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</si>
  <si>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</si>
  <si>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</si>
  <si>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</si>
  <si>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</si>
  <si>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</si>
  <si>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</si>
  <si>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</si>
  <si>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</si>
  <si>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</si>
  <si>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</si>
  <si>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</si>
  <si>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</si>
  <si>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</si>
  <si>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</si>
  <si>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</si>
  <si>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</si>
  <si>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</si>
  <si>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</si>
  <si>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</si>
  <si>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</si>
  <si>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</si>
  <si>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</si>
  <si>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</si>
  <si>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</si>
  <si>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</si>
  <si>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</si>
  <si>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</si>
  <si>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</si>
  <si>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</si>
  <si>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</si>
  <si>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</si>
  <si>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</si>
  <si>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</si>
  <si>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</si>
  <si>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</si>
  <si>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</si>
  <si>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</si>
  <si>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</si>
  <si>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</si>
  <si>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</si>
  <si>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</si>
  <si>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</si>
  <si>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</si>
  <si>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</si>
  <si>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</si>
  <si>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</si>
  <si>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</si>
  <si>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</si>
  <si>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</si>
  <si>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</si>
  <si>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</si>
  <si>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</si>
  <si>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</si>
  <si>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</si>
  <si>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</si>
  <si>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</si>
  <si>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</si>
  <si>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</si>
  <si>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</si>
  <si>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</si>
  <si>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</si>
  <si>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</si>
  <si>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</si>
  <si>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</si>
  <si>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</si>
  <si>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</si>
  <si>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</si>
  <si>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</si>
  <si>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</si>
  <si>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</si>
  <si>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</si>
  <si>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</si>
  <si>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</si>
  <si>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</si>
  <si>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</si>
  <si>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</si>
  <si>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</si>
  <si>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</si>
  <si>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</si>
  <si>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</si>
  <si>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</si>
  <si>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</si>
  <si>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</si>
  <si>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</si>
  <si>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</si>
  <si>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</si>
  <si>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</si>
  <si>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</si>
  <si>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</si>
  <si>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</si>
  <si>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</si>
  <si>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</si>
  <si>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</si>
  <si>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</si>
  <si>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</si>
  <si>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</si>
  <si>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</si>
  <si>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</si>
  <si>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</si>
  <si>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</si>
  <si>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</si>
  <si>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</si>
  <si>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</si>
  <si>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</si>
  <si>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</si>
  <si>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</si>
  <si>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</si>
  <si>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</si>
  <si>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</si>
  <si>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</si>
  <si>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</si>
  <si>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</si>
  <si>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</si>
  <si>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</si>
  <si>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</si>
  <si>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</si>
  <si>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</si>
  <si>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</si>
  <si>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</si>
  <si>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</si>
  <si>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</si>
  <si>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</si>
  <si>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</si>
  <si>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</si>
  <si>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</si>
  <si>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</si>
  <si>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</si>
  <si>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</si>
  <si>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</si>
  <si>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</si>
  <si>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</si>
  <si>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</si>
  <si>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</si>
  <si>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</si>
  <si>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</si>
  <si>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</si>
  <si>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</si>
  <si>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</si>
  <si>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</si>
  <si>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</si>
  <si>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</si>
  <si>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</si>
  <si>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</si>
  <si>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</si>
  <si>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</si>
  <si>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</si>
  <si>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</si>
  <si>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</si>
  <si>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</si>
  <si>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</si>
  <si>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</si>
  <si>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</si>
  <si>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</si>
  <si>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</si>
  <si>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</si>
  <si>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</si>
  <si>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</si>
  <si>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</si>
  <si>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</si>
  <si>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</si>
  <si>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</si>
  <si>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</si>
  <si>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</si>
  <si>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</si>
  <si>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</si>
  <si>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</si>
  <si>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</si>
  <si>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</si>
  <si>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</si>
  <si>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</si>
  <si>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</si>
  <si>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</si>
  <si>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</si>
  <si>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</si>
  <si>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</si>
  <si>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</si>
  <si>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</si>
  <si>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</si>
  <si>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</si>
  <si>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</si>
  <si>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</si>
  <si>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</si>
  <si>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</si>
  <si>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</si>
  <si>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</si>
  <si>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</si>
  <si>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</si>
  <si>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</si>
  <si>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</si>
  <si>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</si>
  <si>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</si>
  <si>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</si>
  <si>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</si>
  <si>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</si>
  <si>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</si>
  <si>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</si>
  <si>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</si>
  <si>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</si>
  <si>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</si>
  <si>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</si>
  <si>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</si>
  <si>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</si>
  <si>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</si>
  <si>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</si>
  <si>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</si>
  <si>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</si>
  <si>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</si>
  <si>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</si>
  <si>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</si>
  <si>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</si>
  <si>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</si>
  <si>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</si>
  <si>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</si>
  <si>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</si>
  <si>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</si>
  <si>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</si>
  <si>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</si>
  <si>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</si>
  <si>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</si>
  <si>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</si>
  <si>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</si>
  <si>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</si>
  <si>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</si>
  <si>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</si>
  <si>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</si>
  <si>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</si>
  <si>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</si>
  <si>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</si>
  <si>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</si>
  <si>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</si>
  <si>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</si>
  <si>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</si>
  <si>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</si>
  <si>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</si>
  <si>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</si>
  <si>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</si>
  <si>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</si>
  <si>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</si>
  <si>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</si>
  <si>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</si>
  <si>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</si>
  <si>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</si>
  <si>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</si>
  <si>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</si>
  <si>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</si>
  <si>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</si>
  <si>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</si>
  <si>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</si>
  <si>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</si>
  <si>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</si>
  <si>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</si>
  <si>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</si>
  <si>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</si>
  <si>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</si>
  <si>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</si>
  <si>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</si>
  <si>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</si>
  <si>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</si>
  <si>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</si>
  <si>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</si>
  <si>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</si>
  <si>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</si>
  <si>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</si>
  <si>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</si>
  <si>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</si>
  <si>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</si>
  <si>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</si>
  <si>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</si>
  <si>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</si>
  <si>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</si>
  <si>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</si>
  <si>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</si>
  <si>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</si>
  <si>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</si>
  <si>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</si>
  <si>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</si>
  <si>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</si>
  <si>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</si>
  <si>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</si>
  <si>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</si>
  <si>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</si>
  <si>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</si>
  <si>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</si>
  <si>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</si>
  <si>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</si>
  <si>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</si>
  <si>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</si>
  <si>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</si>
  <si>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</si>
  <si>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</si>
  <si>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</si>
  <si>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</si>
  <si>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</si>
  <si>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</si>
  <si>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</si>
  <si>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</si>
  <si>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</si>
  <si>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</si>
  <si>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</si>
  <si>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</si>
  <si>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</si>
  <si>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</si>
  <si>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</si>
  <si>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</si>
  <si>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</si>
  <si>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</si>
  <si>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</si>
  <si>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</si>
  <si>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</si>
  <si>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</si>
  <si>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</si>
  <si>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</si>
  <si>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</si>
  <si>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</si>
  <si>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</si>
  <si>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</si>
  <si>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</si>
  <si>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</si>
  <si>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</si>
  <si>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</si>
  <si>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</si>
  <si>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</si>
  <si>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</si>
  <si>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</si>
  <si>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</si>
  <si>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</si>
  <si>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</si>
  <si>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</si>
  <si>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</si>
  <si>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</si>
  <si>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</si>
  <si>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</si>
  <si>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</si>
  <si>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</si>
  <si>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</si>
  <si>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</si>
  <si>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</si>
  <si>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</si>
  <si>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</si>
  <si>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</si>
  <si>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</si>
  <si>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</si>
  <si>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</si>
  <si>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</si>
  <si>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</si>
  <si>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</si>
  <si>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</si>
  <si>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</si>
  <si>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</si>
  <si>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</si>
  <si>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</si>
  <si>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</si>
  <si>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</si>
  <si>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</si>
  <si>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</si>
  <si>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</si>
  <si>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</si>
  <si>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</si>
  <si>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</si>
  <si>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</si>
  <si>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</si>
  <si>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</si>
  <si>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</si>
  <si>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</si>
  <si>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</si>
  <si>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</si>
  <si>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</si>
  <si>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</si>
  <si>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</si>
  <si>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</si>
  <si>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</si>
  <si>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</si>
  <si>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</si>
  <si>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</si>
  <si>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</si>
  <si>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</si>
  <si>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</si>
  <si>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</si>
  <si>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</si>
  <si>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</si>
  <si>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</si>
  <si>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</si>
  <si>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</si>
  <si>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</si>
  <si>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</si>
  <si>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</si>
  <si>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</si>
  <si>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</si>
  <si>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</si>
  <si>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</si>
  <si>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</si>
  <si>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</si>
  <si>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</si>
  <si>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</si>
  <si>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</si>
  <si>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</si>
  <si>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</si>
  <si>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</si>
  <si>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</si>
  <si>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</si>
  <si>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</si>
  <si>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</si>
  <si>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</si>
  <si>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</si>
  <si>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</si>
  <si>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</si>
  <si>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</si>
  <si>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</si>
  <si>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</si>
  <si>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</si>
  <si>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</si>
  <si>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</si>
  <si>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</si>
  <si>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</si>
  <si>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</si>
  <si>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</si>
  <si>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</si>
  <si>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</si>
  <si>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</si>
  <si>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</si>
  <si>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</si>
  <si>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</si>
  <si>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</si>
  <si>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</si>
  <si>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</si>
  <si>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</si>
  <si>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</si>
  <si>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</si>
  <si>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</si>
  <si>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</si>
  <si>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</si>
  <si>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</si>
  <si>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</si>
  <si>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</si>
  <si>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</si>
  <si>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</si>
  <si>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</si>
  <si>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</si>
  <si>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</si>
  <si>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</si>
  <si>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</si>
  <si>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</si>
  <si>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</si>
  <si>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</si>
  <si>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</si>
  <si>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</si>
  <si>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</si>
  <si>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</si>
  <si>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</si>
  <si>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</si>
  <si>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</si>
  <si>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</si>
  <si>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</si>
  <si>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</si>
  <si>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</si>
  <si>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</si>
  <si>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</si>
  <si>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</si>
  <si>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</si>
  <si>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</si>
  <si>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</si>
  <si>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</si>
  <si>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</si>
  <si>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</si>
  <si>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</si>
  <si>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</si>
  <si>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</si>
  <si>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</si>
  <si>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</si>
  <si>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</si>
  <si>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</si>
  <si>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</si>
  <si>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</si>
  <si>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</si>
  <si>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</si>
  <si>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</si>
  <si>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</si>
  <si>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</si>
  <si>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</si>
  <si>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</si>
  <si>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</si>
  <si>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</si>
  <si>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</si>
  <si>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</si>
  <si>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</si>
  <si>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</si>
  <si>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</si>
  <si>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</si>
  <si>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</si>
  <si>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</si>
  <si>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</si>
  <si>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</si>
  <si>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</si>
  <si>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</si>
  <si>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</si>
  <si>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</si>
  <si>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</si>
  <si>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</si>
  <si>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</si>
  <si>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</si>
  <si>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</si>
  <si>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</si>
  <si>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</si>
  <si>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</si>
  <si>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</si>
  <si>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</si>
  <si>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</si>
  <si>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</si>
  <si>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</si>
  <si>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</si>
  <si>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</si>
  <si>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</si>
  <si>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</si>
  <si>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</si>
  <si>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</si>
  <si>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</si>
  <si>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</si>
  <si>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</si>
  <si>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</si>
  <si>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</si>
  <si>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</si>
  <si>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</si>
  <si>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</si>
  <si>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</si>
  <si>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</si>
  <si>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</si>
  <si>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</si>
  <si>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</si>
  <si>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</si>
  <si>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</si>
  <si>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</si>
  <si>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</si>
  <si>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</si>
  <si>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</si>
  <si>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</si>
  <si>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</si>
  <si>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</si>
  <si>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</si>
  <si>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</si>
  <si>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</si>
  <si>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</si>
  <si>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</si>
  <si>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</si>
  <si>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</si>
  <si>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</si>
  <si>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</si>
  <si>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</si>
  <si>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</si>
  <si>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</si>
  <si>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</si>
  <si>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</si>
  <si>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</si>
  <si>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</si>
  <si>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</si>
  <si>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</si>
  <si>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</si>
  <si>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</si>
  <si>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</si>
  <si>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</si>
  <si>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</si>
  <si>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</si>
  <si>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</si>
  <si>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</si>
  <si>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</si>
  <si>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</si>
  <si>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</si>
  <si>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</si>
  <si>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</si>
  <si>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</si>
  <si>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</si>
  <si>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</si>
  <si>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</si>
  <si>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</si>
  <si>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</si>
  <si>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</si>
  <si>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</si>
  <si>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</si>
  <si>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</si>
  <si>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</si>
  <si>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</si>
  <si>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</si>
  <si>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</si>
  <si>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</si>
  <si>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</si>
  <si>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</si>
  <si>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</si>
  <si>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</si>
  <si>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</si>
  <si>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</si>
  <si>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</si>
  <si>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</si>
  <si>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</si>
  <si>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</si>
  <si>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</si>
  <si>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</si>
  <si>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</si>
  <si>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</si>
  <si>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</si>
  <si>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</si>
  <si>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</si>
  <si>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</si>
  <si>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</si>
  <si>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</si>
  <si>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</si>
  <si>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</si>
  <si>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</si>
  <si>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</si>
  <si>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</si>
  <si>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</si>
  <si>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</si>
  <si>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</si>
  <si>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</si>
  <si>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</si>
  <si>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</si>
  <si>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</si>
  <si>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</si>
  <si>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</si>
  <si>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</si>
  <si>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</si>
  <si>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</si>
  <si>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</si>
  <si>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</si>
  <si>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</si>
  <si>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</si>
  <si>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</si>
  <si>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</si>
  <si>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</si>
  <si>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</si>
  <si>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</si>
  <si>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</si>
  <si>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</si>
  <si>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</si>
  <si>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</si>
  <si>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</si>
  <si>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</si>
  <si>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</si>
  <si>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</si>
  <si>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</si>
  <si>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</si>
  <si>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</si>
  <si>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</si>
  <si>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</si>
  <si>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</si>
  <si>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</si>
  <si>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</si>
  <si>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</si>
  <si>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</si>
  <si>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</si>
  <si>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</si>
  <si>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</si>
  <si>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</si>
  <si>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</si>
  <si>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</si>
  <si>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</si>
  <si>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</si>
  <si>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</si>
  <si>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</si>
  <si>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</si>
  <si>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</si>
  <si>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</si>
  <si>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</si>
  <si>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</si>
  <si>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</si>
  <si>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</si>
  <si>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</si>
  <si>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</si>
  <si>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</si>
  <si>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</si>
  <si>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</si>
  <si>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</si>
  <si>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</si>
  <si>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</si>
  <si>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</si>
  <si>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</si>
  <si>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</si>
  <si>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</si>
  <si>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</si>
  <si>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</si>
  <si>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</si>
  <si>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</si>
  <si>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</si>
  <si>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</si>
  <si>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</si>
  <si>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</si>
  <si>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</si>
  <si>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</si>
  <si>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</si>
  <si>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</si>
  <si>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</si>
  <si>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</si>
  <si>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</si>
  <si>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</si>
  <si>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</si>
  <si>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</si>
  <si>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</si>
  <si>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</si>
  <si>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</si>
  <si>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</si>
  <si>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</si>
  <si>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</si>
  <si>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</si>
  <si>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</si>
  <si>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</si>
  <si>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</si>
  <si>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</si>
  <si>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</si>
  <si>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</si>
  <si>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</si>
  <si>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</si>
  <si>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</si>
  <si>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</si>
  <si>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</si>
  <si>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</si>
  <si>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</si>
  <si>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</si>
  <si>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</si>
  <si>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</si>
  <si>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</si>
  <si>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</si>
  <si>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</si>
  <si>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</si>
  <si>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</si>
  <si>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</si>
  <si>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</si>
  <si>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</si>
  <si>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</si>
  <si>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</si>
  <si>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</si>
  <si>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</si>
  <si>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</si>
  <si>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</si>
  <si>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</si>
  <si>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</si>
  <si>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</si>
  <si>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</si>
  <si>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</si>
  <si>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</si>
  <si>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</si>
  <si>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</si>
  <si>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</si>
  <si>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</si>
  <si>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</si>
  <si>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</si>
  <si>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</si>
  <si>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</si>
  <si>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</si>
  <si>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</si>
  <si>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</si>
  <si>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</si>
  <si>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</si>
  <si>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</si>
  <si>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</si>
  <si>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</si>
  <si>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</si>
  <si>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</si>
  <si>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</si>
  <si>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</si>
  <si>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</si>
  <si>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</si>
  <si>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</si>
  <si>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</si>
  <si>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</si>
  <si>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</si>
  <si>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</si>
  <si>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</si>
  <si>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</si>
  <si>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</si>
  <si>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</si>
  <si>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</si>
  <si>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</si>
  <si>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</si>
  <si>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</si>
  <si>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</si>
  <si>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</si>
  <si>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</si>
  <si>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</si>
  <si>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</si>
  <si>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</si>
  <si>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</si>
  <si>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</si>
  <si>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</si>
  <si>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</si>
  <si>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</si>
  <si>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</si>
  <si>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</si>
  <si>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</si>
  <si>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</si>
  <si>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</si>
  <si>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</si>
  <si>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</si>
  <si>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</si>
  <si>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</si>
  <si>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</si>
  <si>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</si>
  <si>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</si>
  <si>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</si>
  <si>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</si>
  <si>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</si>
  <si>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</si>
  <si>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</si>
  <si>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</si>
  <si>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</si>
  <si>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</si>
  <si>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</si>
  <si>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</si>
  <si>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</si>
  <si>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</si>
  <si>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</si>
  <si>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</si>
  <si>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</si>
  <si>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</si>
  <si>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</si>
  <si>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</si>
  <si>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</si>
  <si>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</si>
  <si>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</si>
  <si>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</si>
  <si>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</si>
  <si>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</si>
  <si>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</si>
  <si>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</si>
  <si>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</si>
  <si>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</si>
  <si>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</si>
  <si>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</si>
  <si>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</si>
  <si>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</si>
  <si>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</si>
  <si>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</si>
  <si>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</si>
  <si>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</si>
  <si>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</si>
  <si>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</si>
  <si>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</si>
  <si>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</si>
  <si>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</si>
  <si>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</si>
  <si>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</si>
  <si>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</si>
  <si>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</si>
  <si>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</si>
  <si>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</si>
  <si>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</si>
  <si>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</si>
  <si>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</si>
  <si>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</si>
  <si>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</si>
  <si>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</si>
  <si>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</si>
  <si>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</si>
  <si>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</si>
  <si>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</si>
  <si>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</si>
  <si>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</si>
  <si>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</si>
  <si>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</si>
  <si>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</si>
  <si>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</si>
  <si>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</si>
  <si>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</si>
  <si>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</si>
  <si>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</si>
  <si>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</si>
  <si>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</si>
  <si>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</si>
  <si>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</si>
  <si>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</si>
  <si>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</si>
  <si>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</si>
  <si>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</si>
  <si>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</si>
  <si>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</si>
  <si>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</si>
  <si>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</si>
  <si>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</si>
  <si>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</si>
  <si>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</si>
  <si>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</si>
  <si>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</si>
  <si>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</si>
  <si>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</si>
  <si>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</si>
  <si>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</si>
  <si>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</si>
  <si>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</si>
  <si>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</si>
  <si>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</si>
  <si>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</si>
  <si>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</si>
  <si>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</si>
  <si>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</si>
  <si>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</si>
  <si>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</si>
  <si>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</si>
  <si>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</si>
  <si>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</si>
  <si>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</si>
  <si>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</si>
  <si>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</si>
  <si>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</si>
  <si>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</si>
  <si>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</si>
  <si>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</si>
  <si>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</si>
  <si>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</si>
  <si>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</si>
  <si>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</si>
  <si>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</si>
  <si>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</si>
  <si>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</si>
  <si>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</si>
  <si>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</si>
  <si>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</si>
  <si>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</si>
  <si>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</si>
  <si>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</si>
  <si>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</si>
  <si>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</si>
  <si>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</si>
  <si>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</si>
  <si>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</si>
  <si>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</si>
  <si>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</si>
  <si>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</si>
  <si>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</si>
  <si>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</si>
  <si>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</si>
  <si>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</si>
  <si>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</si>
  <si>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</si>
  <si>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</si>
  <si>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</si>
  <si>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</si>
  <si>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</si>
  <si>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</si>
  <si>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</si>
  <si>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</si>
  <si>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</si>
  <si>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</si>
  <si>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</si>
  <si>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</si>
  <si>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</si>
  <si>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</si>
  <si>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</si>
  <si>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</si>
  <si>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</si>
  <si>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</si>
  <si>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</si>
  <si>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</si>
  <si>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</si>
  <si>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</si>
  <si>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</si>
  <si>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</si>
  <si>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</si>
  <si>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</si>
  <si>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</si>
  <si>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</si>
  <si>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</si>
  <si>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</si>
  <si>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</si>
  <si>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</si>
  <si>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</si>
  <si>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</si>
  <si>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</si>
  <si>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</si>
  <si>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</si>
  <si>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</si>
  <si>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</si>
  <si>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</si>
  <si>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</si>
  <si>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</si>
  <si>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</si>
  <si>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</si>
  <si>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</si>
  <si>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</si>
  <si>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</si>
  <si>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</si>
  <si>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</si>
  <si>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</si>
  <si>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</si>
  <si>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</si>
  <si>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</si>
  <si>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</si>
  <si>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</si>
  <si>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</si>
  <si>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</si>
  <si>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</si>
  <si>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</si>
  <si>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</si>
  <si>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</si>
  <si>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</si>
  <si>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</si>
  <si>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</si>
  <si>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</si>
  <si>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</si>
  <si>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</si>
  <si>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</si>
  <si>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</si>
  <si>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</si>
  <si>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</si>
  <si>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</si>
  <si>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</si>
  <si>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</si>
  <si>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</si>
  <si>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</si>
  <si>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</si>
  <si>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</si>
  <si>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</si>
  <si>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</si>
  <si>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</si>
  <si>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</si>
  <si>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</si>
  <si>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</si>
  <si>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</si>
  <si>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</si>
  <si>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</si>
  <si>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</si>
  <si>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</si>
  <si>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</si>
  <si>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</si>
  <si>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</si>
  <si>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</si>
  <si>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</si>
  <si>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</si>
  <si>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</si>
  <si>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</si>
  <si>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</si>
  <si>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</si>
  <si>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</si>
  <si>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</si>
  <si>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</si>
  <si>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</si>
  <si>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</si>
  <si>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</si>
  <si>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</si>
  <si>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</si>
  <si>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</si>
  <si>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</si>
  <si>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</si>
  <si>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</si>
  <si>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</si>
  <si>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</si>
  <si>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</si>
  <si>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</si>
  <si>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</si>
  <si>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</si>
  <si>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</si>
  <si>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</si>
  <si>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</si>
  <si>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</si>
  <si>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</si>
  <si>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</si>
  <si>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</si>
  <si>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</si>
  <si>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</si>
  <si>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</si>
  <si>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</si>
  <si>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</si>
  <si>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</si>
  <si>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</si>
  <si>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</si>
  <si>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</si>
  <si>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</si>
  <si>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</si>
  <si>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</si>
  <si>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</si>
  <si>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</si>
  <si>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</si>
  <si>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</si>
  <si>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</si>
  <si>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</si>
  <si>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</si>
  <si>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</si>
  <si>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</si>
  <si>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</si>
  <si>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</si>
  <si>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</si>
  <si>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</si>
  <si>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</si>
  <si>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</si>
  <si>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</si>
  <si>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</si>
  <si>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</si>
  <si>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</si>
  <si>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</si>
  <si>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</si>
  <si>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</si>
  <si>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</si>
  <si>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</si>
  <si>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</si>
  <si>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</si>
  <si>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</si>
  <si>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</si>
  <si>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</si>
  <si>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</si>
  <si>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</si>
  <si>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</si>
  <si>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</si>
  <si>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</si>
  <si>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</si>
  <si>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</si>
  <si>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</si>
  <si>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</si>
  <si>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</si>
  <si>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</si>
  <si>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</si>
  <si>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</si>
  <si>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</si>
  <si>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</si>
  <si>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</si>
  <si>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</si>
  <si>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</si>
  <si>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</si>
  <si>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</si>
  <si>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</si>
  <si>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</si>
  <si>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</si>
  <si>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</si>
  <si>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</si>
  <si>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</si>
  <si>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</si>
  <si>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</si>
  <si>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</si>
  <si>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</si>
  <si>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</si>
  <si>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</si>
  <si>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</si>
  <si>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</si>
  <si>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</si>
  <si>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</si>
  <si>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</si>
  <si>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</si>
  <si>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</si>
  <si>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</si>
  <si>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</si>
  <si>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</si>
  <si>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</si>
  <si>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</si>
  <si>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</si>
  <si>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</si>
  <si>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</si>
  <si>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</si>
  <si>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</si>
  <si>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</si>
  <si>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</si>
  <si>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</si>
  <si>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</si>
  <si>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</si>
  <si>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</si>
  <si>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</si>
  <si>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</si>
  <si>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</si>
  <si>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</si>
  <si>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</si>
  <si>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</si>
  <si>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</si>
  <si>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</si>
  <si>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</si>
  <si>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</si>
  <si>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</si>
  <si>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</si>
  <si>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</si>
  <si>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</si>
  <si>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</si>
  <si>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</si>
  <si>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</si>
  <si>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</si>
  <si>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</si>
  <si>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</si>
  <si>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</si>
  <si>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</si>
  <si>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</si>
  <si>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</si>
  <si>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</si>
  <si>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</si>
  <si>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</si>
  <si>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</si>
  <si>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</si>
  <si>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</si>
  <si>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</si>
  <si>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</si>
  <si>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</si>
  <si>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</si>
  <si>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</si>
  <si>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</si>
  <si>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</si>
  <si>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</si>
  <si>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</si>
  <si>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</si>
  <si>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</si>
  <si>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</si>
  <si>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</si>
  <si>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</si>
  <si>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</si>
  <si>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</si>
  <si>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</si>
  <si>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</si>
  <si>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</si>
  <si>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</si>
  <si>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</si>
  <si>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</si>
  <si>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</si>
  <si>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</si>
  <si>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</si>
  <si>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</si>
  <si>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</si>
  <si>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</si>
  <si>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</si>
  <si>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</si>
  <si>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</si>
  <si>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</si>
  <si>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</si>
  <si>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</si>
  <si>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</si>
  <si>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</si>
  <si>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</si>
  <si>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</si>
  <si>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</si>
  <si>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</si>
  <si>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</si>
  <si>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</si>
  <si>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</si>
  <si>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</si>
  <si>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</si>
  <si>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</si>
  <si>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</si>
  <si>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</si>
  <si>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</si>
  <si>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</si>
  <si>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</si>
  <si>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</si>
  <si>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</si>
  <si>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</si>
  <si>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</si>
  <si>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</si>
  <si>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</si>
  <si>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</si>
  <si>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</si>
  <si>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</si>
  <si>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</si>
  <si>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</si>
  <si>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</si>
  <si>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</si>
  <si>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</si>
  <si>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</si>
  <si>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</si>
  <si>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</si>
  <si>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</si>
  <si>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</si>
  <si>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</si>
  <si>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</si>
  <si>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</si>
  <si>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</si>
  <si>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</si>
  <si>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</si>
  <si>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</si>
  <si>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</si>
  <si>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</si>
  <si>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</si>
  <si>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</si>
  <si>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</si>
  <si>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</si>
  <si>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</si>
  <si>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</si>
  <si>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</si>
  <si>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</si>
  <si>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</si>
  <si>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</si>
  <si>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</si>
  <si>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</si>
  <si>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</si>
  <si>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</si>
  <si>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</si>
  <si>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</si>
  <si>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</si>
  <si>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</si>
  <si>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</si>
  <si>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</si>
  <si>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</si>
  <si>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</si>
  <si>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</si>
  <si>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</si>
  <si>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</si>
  <si>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</si>
  <si>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</si>
  <si>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</si>
  <si>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</si>
  <si>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</si>
  <si>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</si>
  <si>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</si>
  <si>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</si>
  <si>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</si>
  <si>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</si>
  <si>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</si>
  <si>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</si>
  <si>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</si>
  <si>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</si>
  <si>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</si>
  <si>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</si>
  <si>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</si>
  <si>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</si>
  <si>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</si>
  <si>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</si>
  <si>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</si>
  <si>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</si>
  <si>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</si>
  <si>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</si>
  <si>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</si>
  <si>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</si>
  <si>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</si>
  <si>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</si>
  <si>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</si>
  <si>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</si>
  <si>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</si>
  <si>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</si>
  <si>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</si>
  <si>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</si>
  <si>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</si>
  <si>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</si>
  <si>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</si>
  <si>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</si>
  <si>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</si>
  <si>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</si>
  <si>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</si>
  <si>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</si>
  <si>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</si>
  <si>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</si>
  <si>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</si>
  <si>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</si>
  <si>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</si>
  <si>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</si>
  <si>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</si>
  <si>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</si>
  <si>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</si>
  <si>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</si>
  <si>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</si>
  <si>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</si>
  <si>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</si>
  <si>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</si>
  <si>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</si>
  <si>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</si>
  <si>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</si>
  <si>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</si>
  <si>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</si>
  <si>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</si>
  <si>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</si>
  <si>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</si>
  <si>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</si>
  <si>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</si>
  <si>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</si>
  <si>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</si>
  <si>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</si>
  <si>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</si>
  <si>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</si>
  <si>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</si>
  <si>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</si>
  <si>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</si>
  <si>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</si>
  <si>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</si>
  <si>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</si>
  <si>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</si>
  <si>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</si>
  <si>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</si>
  <si>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</si>
  <si>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</si>
  <si>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</si>
  <si>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</si>
  <si>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</si>
  <si>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</si>
  <si>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</si>
  <si>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</si>
  <si>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</si>
  <si>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</si>
  <si>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</si>
  <si>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</si>
  <si>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</si>
  <si>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</si>
  <si>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</si>
  <si>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</si>
  <si>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</si>
  <si>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</si>
  <si>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</si>
  <si>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</si>
  <si>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</si>
  <si>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</si>
  <si>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</si>
  <si>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</si>
  <si>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</si>
  <si>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</si>
  <si>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</si>
  <si>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</si>
  <si>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</si>
  <si>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</si>
  <si>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</si>
  <si>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</si>
  <si>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</si>
  <si>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</si>
  <si>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</si>
  <si>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</si>
  <si>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</si>
  <si>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</si>
  <si>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</si>
  <si>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</si>
  <si>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</si>
  <si>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</si>
  <si>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</si>
  <si>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</si>
  <si>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</si>
  <si>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</si>
  <si>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</si>
  <si>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</si>
  <si>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</si>
  <si>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</si>
  <si>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</si>
  <si>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</si>
  <si>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</si>
  <si>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</si>
  <si>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</si>
  <si>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</si>
  <si>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</si>
  <si>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</si>
  <si>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</si>
  <si>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</si>
  <si>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</si>
  <si>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</si>
  <si>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</si>
  <si>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</si>
  <si>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</si>
  <si>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</si>
  <si>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</si>
  <si>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</si>
  <si>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</si>
  <si>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</si>
  <si>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</si>
  <si>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</si>
  <si>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</si>
  <si>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</si>
  <si>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</si>
  <si>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</si>
  <si>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</si>
  <si>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</si>
  <si>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</si>
  <si>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</si>
  <si>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</si>
  <si>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</si>
  <si>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</si>
  <si>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</si>
  <si>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</si>
  <si>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</si>
  <si>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</si>
  <si>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</si>
  <si>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</si>
  <si>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</si>
  <si>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</si>
  <si>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</si>
  <si>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</si>
  <si>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</si>
  <si>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</si>
  <si>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</si>
  <si>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</si>
  <si>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</si>
  <si>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</si>
  <si>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</si>
  <si>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</si>
  <si>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</si>
  <si>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</si>
  <si>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</si>
  <si>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</si>
  <si>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</si>
  <si>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</si>
  <si>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</si>
  <si>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</si>
  <si>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</si>
  <si>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</si>
  <si>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</si>
  <si>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</si>
  <si>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</si>
  <si>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</si>
  <si>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</si>
  <si>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</si>
  <si>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</si>
  <si>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</si>
  <si>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</si>
  <si>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</si>
  <si>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</si>
  <si>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</si>
  <si>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</si>
  <si>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</si>
  <si>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</si>
  <si>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</si>
  <si>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</si>
  <si>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</si>
  <si>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</si>
  <si>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</si>
  <si>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</si>
  <si>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</si>
  <si>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</si>
  <si>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</si>
  <si>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</si>
  <si>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</si>
  <si>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</si>
  <si>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</si>
  <si>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</si>
  <si>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</si>
  <si>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</si>
  <si>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</si>
  <si>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</si>
  <si>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</si>
  <si>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</si>
  <si>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</si>
  <si>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</si>
  <si>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</si>
  <si>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</si>
  <si>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</si>
  <si>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</si>
  <si>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</si>
  <si>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</si>
  <si>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</si>
  <si>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</si>
  <si>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</si>
  <si>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</si>
  <si>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</si>
  <si>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</si>
  <si>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</si>
  <si>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</si>
  <si>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</si>
  <si>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</si>
  <si>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</si>
  <si>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</si>
  <si>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</si>
  <si>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</si>
  <si>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</si>
  <si>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</si>
  <si>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</si>
  <si>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</si>
  <si>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</si>
  <si>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</si>
  <si>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</si>
  <si>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</si>
  <si>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</si>
  <si>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</si>
  <si>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</si>
  <si>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</si>
  <si>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</si>
  <si>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</si>
  <si>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</si>
  <si>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</si>
  <si>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</si>
  <si>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</si>
  <si>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</si>
  <si>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</si>
  <si>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</si>
  <si>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</si>
  <si>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</si>
  <si>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</si>
  <si>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</si>
  <si>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</si>
  <si>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</si>
  <si>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</si>
  <si>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</si>
  <si>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</si>
  <si>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</si>
  <si>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</si>
  <si>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</si>
  <si>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</si>
  <si>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</si>
  <si>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</si>
  <si>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</si>
  <si>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</si>
  <si>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</si>
  <si>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</si>
  <si>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</si>
  <si>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</si>
  <si>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</si>
  <si>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</si>
  <si>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</si>
  <si>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</si>
  <si>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</si>
  <si>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</si>
  <si>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</si>
  <si>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</si>
  <si>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</si>
  <si>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</si>
  <si>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</si>
  <si>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</si>
  <si>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</si>
  <si>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</si>
  <si>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</si>
  <si>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</si>
  <si>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</si>
  <si>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</si>
  <si>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</si>
  <si>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</si>
  <si>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</si>
  <si>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</si>
  <si>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</si>
  <si>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</si>
  <si>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</si>
  <si>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</si>
  <si>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</si>
  <si>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</si>
  <si>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</si>
  <si>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</si>
  <si>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</si>
  <si>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</si>
  <si>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</si>
  <si>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</si>
  <si>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</si>
  <si>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</si>
  <si>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</si>
  <si>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</si>
  <si>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</si>
  <si>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</si>
  <si>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</si>
  <si>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</si>
  <si>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</si>
  <si>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</si>
  <si>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</si>
  <si>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</si>
  <si>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</si>
  <si>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</si>
  <si>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</si>
  <si>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</si>
  <si>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</si>
  <si>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</si>
  <si>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</si>
  <si>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</si>
  <si>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</si>
  <si>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</si>
  <si>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</si>
  <si>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</si>
  <si>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</si>
  <si>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</si>
  <si>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</si>
  <si>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</si>
  <si>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</si>
  <si>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</si>
  <si>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</si>
  <si>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</si>
  <si>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</si>
  <si>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</si>
  <si>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</si>
  <si>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</si>
  <si>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</si>
  <si>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</si>
  <si>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</si>
  <si>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</si>
  <si>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</si>
  <si>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</si>
  <si>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</si>
  <si>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</si>
  <si>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</si>
  <si>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</si>
  <si>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</si>
  <si>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</si>
  <si>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</si>
  <si>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</si>
  <si>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</si>
  <si>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</si>
  <si>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</si>
  <si>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</si>
  <si>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</si>
  <si>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</si>
  <si>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</si>
  <si>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</si>
  <si>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</si>
  <si>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</si>
  <si>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</si>
  <si>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</si>
  <si>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</si>
  <si>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</si>
  <si>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</si>
  <si>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</si>
  <si>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</si>
  <si>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</si>
  <si>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</si>
  <si>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</si>
  <si>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</si>
  <si>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</si>
  <si>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</si>
  <si>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</si>
  <si>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</si>
  <si>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</si>
  <si>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</si>
  <si>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</si>
  <si>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</si>
  <si>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</si>
  <si>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</si>
  <si>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</si>
  <si>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</si>
  <si>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</si>
  <si>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</si>
  <si>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</si>
  <si>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</si>
  <si>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</si>
  <si>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</si>
  <si>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</si>
  <si>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</si>
  <si>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</si>
  <si>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</si>
  <si>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</si>
  <si>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</si>
  <si>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</si>
  <si>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</si>
  <si>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</si>
  <si>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</si>
  <si>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</si>
  <si>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</si>
  <si>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</si>
  <si>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</si>
  <si>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</si>
  <si>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</si>
  <si>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</si>
  <si>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</si>
  <si>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</si>
  <si>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</si>
  <si>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</si>
  <si>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</si>
  <si>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</si>
  <si>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</si>
  <si>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</si>
  <si>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</si>
  <si>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</si>
  <si>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</si>
  <si>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</si>
  <si>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</si>
  <si>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</si>
  <si>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</si>
  <si>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</si>
  <si>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</si>
  <si>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</si>
  <si>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</si>
  <si>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</si>
  <si>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</si>
  <si>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</si>
  <si>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</si>
  <si>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</si>
  <si>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</si>
  <si>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</si>
  <si>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</si>
  <si>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</si>
  <si>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</si>
  <si>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</si>
  <si>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</si>
  <si>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</si>
  <si>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</si>
  <si>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</si>
  <si>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</si>
  <si>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</si>
  <si>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</si>
  <si>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</si>
  <si>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</si>
  <si>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</si>
  <si>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</si>
  <si>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</si>
  <si>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</si>
  <si>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</si>
  <si>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</si>
  <si>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</si>
  <si>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</si>
  <si>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</si>
  <si>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</si>
  <si>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</si>
  <si>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</si>
  <si>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</si>
  <si>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</si>
  <si>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</si>
  <si>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</si>
  <si>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</si>
  <si>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</si>
  <si>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</si>
  <si>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</si>
  <si>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</si>
  <si>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</si>
  <si>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</si>
  <si>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</si>
  <si>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</si>
  <si>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</si>
  <si>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</si>
  <si>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</si>
  <si>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</si>
  <si>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</si>
  <si>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</si>
  <si>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</si>
  <si>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</si>
  <si>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</si>
  <si>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</si>
  <si>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</si>
  <si>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</si>
  <si>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</si>
  <si>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</si>
  <si>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</si>
  <si>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</si>
  <si>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</si>
  <si>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</si>
  <si>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</si>
  <si>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</si>
  <si>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</si>
  <si>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</si>
  <si>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</si>
  <si>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</si>
  <si>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</si>
  <si>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</si>
  <si>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</si>
  <si>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</si>
  <si>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</si>
  <si>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</si>
  <si>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</si>
  <si>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</si>
  <si>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</si>
  <si>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</si>
  <si>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</si>
  <si>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</si>
  <si>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</si>
  <si>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</si>
  <si>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</si>
  <si>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</si>
  <si>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</si>
  <si>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</si>
  <si>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</si>
  <si>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</si>
  <si>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</si>
  <si>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</si>
  <si>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</si>
  <si>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</si>
  <si>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</si>
  <si>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</si>
  <si>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</si>
  <si>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</si>
  <si>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</si>
  <si>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</si>
  <si>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</si>
  <si>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</si>
  <si>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</si>
  <si>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</si>
  <si>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</si>
  <si>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</si>
  <si>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</si>
  <si>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</si>
  <si>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</si>
  <si>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</si>
  <si>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</si>
  <si>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</si>
  <si>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</si>
  <si>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</si>
  <si>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</si>
  <si>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</si>
  <si>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</si>
  <si>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</si>
  <si>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</si>
  <si>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</si>
  <si>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</si>
  <si>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</si>
  <si>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</si>
  <si>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</si>
  <si>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</si>
  <si>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</si>
  <si>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</si>
  <si>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</si>
  <si>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</si>
  <si>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</si>
  <si>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</si>
  <si>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</si>
  <si>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</si>
  <si>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</si>
  <si>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</si>
  <si>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</si>
  <si>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</si>
  <si>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</si>
  <si>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</si>
  <si>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</si>
  <si>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</si>
  <si>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</si>
  <si>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</si>
  <si>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</si>
  <si>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</si>
  <si>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</si>
  <si>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</si>
  <si>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</si>
  <si>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</si>
  <si>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</si>
  <si>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</si>
  <si>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</si>
  <si>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</si>
  <si>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</si>
  <si>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</si>
  <si>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</si>
  <si>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</si>
  <si>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</si>
  <si>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</si>
  <si>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</si>
  <si>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</si>
  <si>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</si>
  <si>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</si>
  <si>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</si>
  <si>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</si>
  <si>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</si>
  <si>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</si>
  <si>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</si>
  <si>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</si>
  <si>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</si>
  <si>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</si>
  <si>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</si>
  <si>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</si>
  <si>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</si>
  <si>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</si>
  <si>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</si>
  <si>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</si>
  <si>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</si>
  <si>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</si>
  <si>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</si>
  <si>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</si>
  <si>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</si>
  <si>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</si>
  <si>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</si>
  <si>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</si>
  <si>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</si>
  <si>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</si>
  <si>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</si>
  <si>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</si>
  <si>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</si>
  <si>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</si>
  <si>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</si>
  <si>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</si>
  <si>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</si>
  <si>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</si>
  <si>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</si>
  <si>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</si>
  <si>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</si>
  <si>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</si>
  <si>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</si>
  <si>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</si>
  <si>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</si>
  <si>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</si>
  <si>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</si>
  <si>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</si>
  <si>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</si>
  <si>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</si>
  <si>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</si>
  <si>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</si>
  <si>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</si>
  <si>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</si>
  <si>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</si>
  <si>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</si>
  <si>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</si>
  <si>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</si>
  <si>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</si>
  <si>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</si>
  <si>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</si>
  <si>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</si>
  <si>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</si>
  <si>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</si>
  <si>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</si>
  <si>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</si>
  <si>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</si>
  <si>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</si>
  <si>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</si>
  <si>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</si>
  <si>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</si>
  <si>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</si>
  <si>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</si>
  <si>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</si>
  <si>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</si>
  <si>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</si>
  <si>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</si>
  <si>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</si>
  <si>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</si>
  <si>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</si>
  <si>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</si>
  <si>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</si>
  <si>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</si>
  <si>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</si>
  <si>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</si>
  <si>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</si>
  <si>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</si>
  <si>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</si>
  <si>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</si>
  <si>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</si>
  <si>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</si>
  <si>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</si>
  <si>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</si>
  <si>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</si>
  <si>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</si>
  <si>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</si>
  <si>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</si>
  <si>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</si>
  <si>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</si>
  <si>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</si>
  <si>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</si>
  <si>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</si>
  <si>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</si>
  <si>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</si>
  <si>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</si>
  <si>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</si>
  <si>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</si>
  <si>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</si>
  <si>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</si>
  <si>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</si>
  <si>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</si>
  <si>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</si>
  <si>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</si>
  <si>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</si>
  <si>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</si>
  <si>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</si>
  <si>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</si>
  <si>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</si>
  <si>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</si>
  <si>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</si>
  <si>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</si>
  <si>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</si>
  <si>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</si>
  <si>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</si>
  <si>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</si>
  <si>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</si>
  <si>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</si>
  <si>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</si>
  <si>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</si>
  <si>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</si>
  <si>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</si>
  <si>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</si>
  <si>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</si>
  <si>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</si>
  <si>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</si>
  <si>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</si>
  <si>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</si>
  <si>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</si>
  <si>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</si>
  <si>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</si>
  <si>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</si>
  <si>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</si>
  <si>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</si>
  <si>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</si>
  <si>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</si>
  <si>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</si>
  <si>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</si>
  <si>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</si>
  <si>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</si>
  <si>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</si>
  <si>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</si>
  <si>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</si>
  <si>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</si>
  <si>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</si>
  <si>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</si>
  <si>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</si>
  <si>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</si>
  <si>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</si>
  <si>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</si>
  <si>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</si>
  <si>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</si>
  <si>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</si>
  <si>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</si>
  <si>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</si>
  <si>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</si>
  <si>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</si>
  <si>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</si>
  <si>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</si>
  <si>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</si>
  <si>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</si>
  <si>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</si>
  <si>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</si>
  <si>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</si>
  <si>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</si>
  <si>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</si>
  <si>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</si>
  <si>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</si>
  <si>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</si>
  <si>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</si>
  <si>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</si>
  <si>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</si>
  <si>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</si>
  <si>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</si>
  <si>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</si>
  <si>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</si>
  <si>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</si>
  <si>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</si>
  <si>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</si>
  <si>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</si>
  <si>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</si>
  <si>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</si>
  <si>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</si>
  <si>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</si>
  <si>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</si>
  <si>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</si>
  <si>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</si>
  <si>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</si>
  <si>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</si>
  <si>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</si>
  <si>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</si>
  <si>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</si>
  <si>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</si>
  <si>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</si>
  <si>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</si>
  <si>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</si>
  <si>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</si>
  <si>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</si>
  <si>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</si>
  <si>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</si>
  <si>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</si>
  <si>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</si>
  <si>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</si>
  <si>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</si>
  <si>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</si>
  <si>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</si>
  <si>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</si>
  <si>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</si>
  <si>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</si>
  <si>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</si>
  <si>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</si>
  <si>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</si>
  <si>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</si>
  <si>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</si>
  <si>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</si>
  <si>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</si>
  <si>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</si>
  <si>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</si>
  <si>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</si>
  <si>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</si>
  <si>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</si>
  <si>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</si>
  <si>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</si>
  <si>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</si>
  <si>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</si>
  <si>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</si>
  <si>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</si>
  <si>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</si>
  <si>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</si>
  <si>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</si>
  <si>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</si>
  <si>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</si>
  <si>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</si>
  <si>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</si>
  <si>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</si>
  <si>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</si>
  <si>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</si>
  <si>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</si>
  <si>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</si>
  <si>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</si>
  <si>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</si>
  <si>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</si>
  <si>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</si>
  <si>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</si>
  <si>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</si>
  <si>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</si>
  <si>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</si>
  <si>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</si>
  <si>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</si>
  <si>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</si>
  <si>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</si>
  <si>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</si>
  <si>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</si>
  <si>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</si>
  <si>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</si>
  <si>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</si>
  <si>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</si>
  <si>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</si>
  <si>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</si>
  <si>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</si>
  <si>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</si>
  <si>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</si>
  <si>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</si>
  <si>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</si>
  <si>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</si>
  <si>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</si>
  <si>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</si>
  <si>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</si>
  <si>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</si>
  <si>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</si>
  <si>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</si>
  <si>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</si>
  <si>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</si>
  <si>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</si>
  <si>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</si>
  <si>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</si>
  <si>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</si>
  <si>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</si>
  <si>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</si>
  <si>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</si>
  <si>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</si>
  <si>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</si>
  <si>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</si>
  <si>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</si>
  <si>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</si>
  <si>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</si>
  <si>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</si>
  <si>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</si>
  <si>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</si>
  <si>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</si>
  <si>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</si>
  <si>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</si>
  <si>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</si>
  <si>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</si>
  <si>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</si>
  <si>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</si>
  <si>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</si>
  <si>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</si>
  <si>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</si>
  <si>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</si>
  <si>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</si>
  <si>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</si>
  <si>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</si>
  <si>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</si>
  <si>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</si>
  <si>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</si>
  <si>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</si>
  <si>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</si>
  <si>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</si>
  <si>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</si>
  <si>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</si>
  <si>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</si>
  <si>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</si>
  <si>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</si>
  <si>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</si>
  <si>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</si>
  <si>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</si>
  <si>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</si>
  <si>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</si>
  <si>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</si>
  <si>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</si>
  <si>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</si>
  <si>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</si>
  <si>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</si>
  <si>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</si>
  <si>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</si>
  <si>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</si>
  <si>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</si>
  <si>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</si>
  <si>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</si>
  <si>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</si>
  <si>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</si>
  <si>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</si>
  <si>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</si>
  <si>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</si>
  <si>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</si>
  <si>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</si>
  <si>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</si>
  <si>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</si>
  <si>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</si>
  <si>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</si>
  <si>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</si>
  <si>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</si>
  <si>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</si>
  <si>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</si>
  <si>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</si>
  <si>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</si>
  <si>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</si>
  <si>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</si>
  <si>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</si>
  <si>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</si>
  <si>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</si>
  <si>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</si>
  <si>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</si>
  <si>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</si>
  <si>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</si>
  <si>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</si>
  <si>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</si>
  <si>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</si>
  <si>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</si>
  <si>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</si>
  <si>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</si>
  <si>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</si>
  <si>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</si>
  <si>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</si>
  <si>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</si>
  <si>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</si>
  <si>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</si>
  <si>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</si>
  <si>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</si>
  <si>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</si>
  <si>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</si>
  <si>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</si>
  <si>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</si>
  <si>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</si>
  <si>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</si>
  <si>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</si>
  <si>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</si>
  <si>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</si>
  <si>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</si>
  <si>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</si>
  <si>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</si>
  <si>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</si>
  <si>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</si>
  <si>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</si>
  <si>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</si>
  <si>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</si>
  <si>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</si>
  <si>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</si>
  <si>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</si>
  <si>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</si>
  <si>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</si>
  <si>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</si>
  <si>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</si>
  <si>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</si>
  <si>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</si>
  <si>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</si>
  <si>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</si>
  <si>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</si>
  <si>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</si>
  <si>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</si>
  <si>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</si>
  <si>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</si>
  <si>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</si>
  <si>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</si>
  <si>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</si>
  <si>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</si>
  <si>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</si>
  <si>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</si>
  <si>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</si>
  <si>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</si>
  <si>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</si>
  <si>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</si>
  <si>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</si>
  <si>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</si>
  <si>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</si>
  <si>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</si>
  <si>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</si>
  <si>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</si>
  <si>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</si>
  <si>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</si>
  <si>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</si>
  <si>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</si>
  <si>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</si>
  <si>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</si>
  <si>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</si>
  <si>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</si>
  <si>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</si>
  <si>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</si>
  <si>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</si>
  <si>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</si>
  <si>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</si>
  <si>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</si>
  <si>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</si>
  <si>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</si>
  <si>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</si>
  <si>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</si>
  <si>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</si>
  <si>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</si>
  <si>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</si>
  <si>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</si>
  <si>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</si>
  <si>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</si>
  <si>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</si>
  <si>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</si>
  <si>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</si>
  <si>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</si>
  <si>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</si>
  <si>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</si>
  <si>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</si>
  <si>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</si>
  <si>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</si>
  <si>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</si>
  <si>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</si>
  <si>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</si>
  <si>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</si>
  <si>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</si>
  <si>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</si>
  <si>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</si>
  <si>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</si>
  <si>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</si>
  <si>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</si>
  <si>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</si>
  <si>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</si>
  <si>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</si>
  <si>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</si>
  <si>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</si>
  <si>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</si>
  <si>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</si>
  <si>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</si>
  <si>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</si>
  <si>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</si>
  <si>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</si>
  <si>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</si>
  <si>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</si>
  <si>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</si>
  <si>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</si>
  <si>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</si>
  <si>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</si>
  <si>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</si>
  <si>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</si>
  <si>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</si>
  <si>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</si>
  <si>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</si>
  <si>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</si>
  <si>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</si>
  <si>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</si>
  <si>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</si>
  <si>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</si>
  <si>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</si>
  <si>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</si>
  <si>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</si>
  <si>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</si>
  <si>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</si>
  <si>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</si>
  <si>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</si>
  <si>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</si>
  <si>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</si>
  <si>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</si>
  <si>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</si>
  <si>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</si>
  <si>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</si>
  <si>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</si>
  <si>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</si>
  <si>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</si>
  <si>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</si>
  <si>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</si>
  <si>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</si>
  <si>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</si>
  <si>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</si>
  <si>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</si>
  <si>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</si>
  <si>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</si>
  <si>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</si>
  <si>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</si>
  <si>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</si>
  <si>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</si>
  <si>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</si>
  <si>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</si>
  <si>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</si>
  <si>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</si>
  <si>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</si>
  <si>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</si>
  <si>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</si>
  <si>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</si>
  <si>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</si>
  <si>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</si>
  <si>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</si>
  <si>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</si>
  <si>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</si>
  <si>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</si>
  <si>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</si>
  <si>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</si>
  <si>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</si>
  <si>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</si>
  <si>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</si>
  <si>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</si>
  <si>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</si>
  <si>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</si>
  <si>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</si>
  <si>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</si>
  <si>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</si>
  <si>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</si>
  <si>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</si>
  <si>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</si>
  <si>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</si>
  <si>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</si>
  <si>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</si>
  <si>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</si>
  <si>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</si>
  <si>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</si>
  <si>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</si>
  <si>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</si>
  <si>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</si>
  <si>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</si>
  <si>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</si>
  <si>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</si>
  <si>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</si>
  <si>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</si>
  <si>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</si>
  <si>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</si>
  <si>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</si>
  <si>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</si>
  <si>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</si>
  <si>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</si>
  <si>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</si>
  <si>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</si>
  <si>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</si>
  <si>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</si>
  <si>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</si>
  <si>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</si>
  <si>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</si>
  <si>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</si>
  <si>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</si>
  <si>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</si>
  <si>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</si>
  <si>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</si>
  <si>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</si>
  <si>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</si>
  <si>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</si>
  <si>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</si>
  <si>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</si>
  <si>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</si>
  <si>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</si>
  <si>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</si>
  <si>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</si>
  <si>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</si>
  <si>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</si>
  <si>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</si>
  <si>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</si>
  <si>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</si>
  <si>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</si>
  <si>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</si>
  <si>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</si>
  <si>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</si>
  <si>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</si>
  <si>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</si>
  <si>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</si>
  <si>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</si>
  <si>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</si>
  <si>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</si>
  <si>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</si>
  <si>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</si>
  <si>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</si>
  <si>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</si>
  <si>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</si>
  <si>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</si>
  <si>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</si>
  <si>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</si>
  <si>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</si>
  <si>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</si>
  <si>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</si>
  <si>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</si>
  <si>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</si>
  <si>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</si>
  <si>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</si>
  <si>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</si>
  <si>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</si>
  <si>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</si>
  <si>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</si>
  <si>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</si>
  <si>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</si>
  <si>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</si>
  <si>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</si>
  <si>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</si>
  <si>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</si>
  <si>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</si>
  <si>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</si>
  <si>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</si>
  <si>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</si>
  <si>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</si>
  <si>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</si>
  <si>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</si>
  <si>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</si>
  <si>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</si>
  <si>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</si>
  <si>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</si>
  <si>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</si>
  <si>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</si>
  <si>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</si>
  <si>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</si>
  <si>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</si>
  <si>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</si>
  <si>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</si>
  <si>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</si>
  <si>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</si>
  <si>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</si>
  <si>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</si>
  <si>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</si>
  <si>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</si>
  <si>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</si>
  <si>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</si>
  <si>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</si>
  <si>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</si>
  <si>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</si>
  <si>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</si>
  <si>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</si>
  <si>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</si>
  <si>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</si>
  <si>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</si>
  <si>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</si>
  <si>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</si>
  <si>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</si>
  <si>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</si>
  <si>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</si>
  <si>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</si>
  <si>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</si>
  <si>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</si>
  <si>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</si>
  <si>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</si>
  <si>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</si>
  <si>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</si>
  <si>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</si>
  <si>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</si>
  <si>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</si>
  <si>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</si>
  <si>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</si>
  <si>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</si>
  <si>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</si>
  <si>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</si>
  <si>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</si>
  <si>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</si>
  <si>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</si>
  <si>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</si>
  <si>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</si>
  <si>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</si>
  <si>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</si>
  <si>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</si>
  <si>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</si>
  <si>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</si>
  <si>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</si>
  <si>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</si>
  <si>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</si>
  <si>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</si>
  <si>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</si>
  <si>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</si>
  <si>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</si>
  <si>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</si>
  <si>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</si>
  <si>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</si>
  <si>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</si>
  <si>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</si>
  <si>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</si>
  <si>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</si>
  <si>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</si>
  <si>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</si>
  <si>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</si>
  <si>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</si>
  <si>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</si>
  <si>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</si>
  <si>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</si>
  <si>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</si>
  <si>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</si>
  <si>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</si>
  <si>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</si>
  <si>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</si>
  <si>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</si>
  <si>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</si>
  <si>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</si>
  <si>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</si>
  <si>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</si>
  <si>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</si>
  <si>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</si>
  <si>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</si>
  <si>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</si>
  <si>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</si>
  <si>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</si>
  <si>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</si>
  <si>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</si>
  <si>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</si>
  <si>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</si>
  <si>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</si>
  <si>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</si>
  <si>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</si>
  <si>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</si>
  <si>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</si>
  <si>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</si>
  <si>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</si>
  <si>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</si>
  <si>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</si>
  <si>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</si>
  <si>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</si>
  <si>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</si>
  <si>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</si>
  <si>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</si>
  <si>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</si>
  <si>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</si>
  <si>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</si>
  <si>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</si>
  <si>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</si>
  <si>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</si>
  <si>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</si>
  <si>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</si>
  <si>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</si>
  <si>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</si>
  <si>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</si>
  <si>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</si>
  <si>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</si>
  <si>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</si>
  <si>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</si>
  <si>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</si>
  <si>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</si>
  <si>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</si>
  <si>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</si>
  <si>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</si>
  <si>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</si>
  <si>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</si>
  <si>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</si>
  <si>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</si>
  <si>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</si>
  <si>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</si>
  <si>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</si>
  <si>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</si>
  <si>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</si>
  <si>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</si>
  <si>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</si>
  <si>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</si>
  <si>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</si>
  <si>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</si>
  <si>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</si>
  <si>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</si>
  <si>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</si>
  <si>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</si>
  <si>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</si>
  <si>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</si>
  <si>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</si>
  <si>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</si>
  <si>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</si>
  <si>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</si>
  <si>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</si>
  <si>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</si>
  <si>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</si>
  <si>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</si>
  <si>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</si>
  <si>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</si>
  <si>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</si>
  <si>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</si>
  <si>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</si>
  <si>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</si>
  <si>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</si>
  <si>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</si>
  <si>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</si>
  <si>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</si>
  <si>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</si>
  <si>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</si>
  <si>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</si>
  <si>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</si>
  <si>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</si>
  <si>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</si>
  <si>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</si>
  <si>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</si>
  <si>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</si>
  <si>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</si>
  <si>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</si>
  <si>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</si>
  <si>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</si>
  <si>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</si>
  <si>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</si>
  <si>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</si>
  <si>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</si>
  <si>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</si>
  <si>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</si>
  <si>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</si>
  <si>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</si>
  <si>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</si>
  <si>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</si>
  <si>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</si>
  <si>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</si>
  <si>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</si>
  <si>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</si>
  <si>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</si>
  <si>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</si>
  <si>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</si>
  <si>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</si>
  <si>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</si>
  <si>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</si>
  <si>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</si>
  <si>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</si>
  <si>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</si>
  <si>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</si>
  <si>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</si>
  <si>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</si>
  <si>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</si>
  <si>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</si>
  <si>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</si>
  <si>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</si>
  <si>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</si>
  <si>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</si>
  <si>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</si>
  <si>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</si>
  <si>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</si>
  <si>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</si>
  <si>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</si>
  <si>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</si>
  <si>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</si>
  <si>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</si>
  <si>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</si>
  <si>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</si>
  <si>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</si>
  <si>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</si>
  <si>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</si>
  <si>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</si>
  <si>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</si>
  <si>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</si>
  <si>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</si>
  <si>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</si>
  <si>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</si>
  <si>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</si>
  <si>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</si>
  <si>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</si>
  <si>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</si>
  <si>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</si>
  <si>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</si>
  <si>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</si>
  <si>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</si>
  <si>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</si>
  <si>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</si>
  <si>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</si>
  <si>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</si>
  <si>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</si>
  <si>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</si>
  <si>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</si>
  <si>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</si>
  <si>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</si>
  <si>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</si>
  <si>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</si>
  <si>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</si>
  <si>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</si>
  <si>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</si>
  <si>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</si>
  <si>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</si>
  <si>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</si>
  <si>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</si>
  <si>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</si>
  <si>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</si>
  <si>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</si>
  <si>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</si>
  <si>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</si>
  <si>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</si>
  <si>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</si>
  <si>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</si>
  <si>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</si>
  <si>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</si>
  <si>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</si>
  <si>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</si>
  <si>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</si>
  <si>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</si>
  <si>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</si>
  <si>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</si>
  <si>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</si>
  <si>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</si>
  <si>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</si>
  <si>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</si>
  <si>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</si>
  <si>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</si>
  <si>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</si>
  <si>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</si>
  <si>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</si>
  <si>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</si>
  <si>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</si>
  <si>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</si>
  <si>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</si>
  <si>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</si>
  <si>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</si>
  <si>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</si>
  <si>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</si>
  <si>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</si>
  <si>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</si>
  <si>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</si>
  <si>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</si>
  <si>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</si>
  <si>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</si>
  <si>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</si>
  <si>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</si>
  <si>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</si>
  <si>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</si>
  <si>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</si>
  <si>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</si>
  <si>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</si>
  <si>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</si>
  <si>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</si>
  <si>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</si>
  <si>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</si>
  <si>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</si>
  <si>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</si>
  <si>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</si>
  <si>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</si>
  <si>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</si>
  <si>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</si>
  <si>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</si>
  <si>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</si>
  <si>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</si>
  <si>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</si>
  <si>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</si>
  <si>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</si>
  <si>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</si>
  <si>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</si>
  <si>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</si>
  <si>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</si>
  <si>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</si>
  <si>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</si>
  <si>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</si>
  <si>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</si>
  <si>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</si>
  <si>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</si>
  <si>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</si>
  <si>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</si>
  <si>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</si>
  <si>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</si>
  <si>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</si>
  <si>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</si>
  <si>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</si>
  <si>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</si>
  <si>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</si>
  <si>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</si>
  <si>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</si>
  <si>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</si>
  <si>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</si>
  <si>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</si>
  <si>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</si>
  <si>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</si>
  <si>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</si>
  <si>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</si>
  <si>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</si>
  <si>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</si>
  <si>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</si>
  <si>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</si>
  <si>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</si>
  <si>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</si>
  <si>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</si>
  <si>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</si>
  <si>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</si>
  <si>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</si>
  <si>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</si>
  <si>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</si>
  <si>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</si>
  <si>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</si>
  <si>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</si>
  <si>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</si>
  <si>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</si>
  <si>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</si>
  <si>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</si>
  <si>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</si>
  <si>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</si>
  <si>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</si>
  <si>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</si>
  <si>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</si>
  <si>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</si>
  <si>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</si>
  <si>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</si>
  <si>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</si>
  <si>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</si>
  <si>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</si>
  <si>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</si>
  <si>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</si>
  <si>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</si>
  <si>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</si>
  <si>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</si>
  <si>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</si>
  <si>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</si>
  <si>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</si>
  <si>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</si>
  <si>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</si>
  <si>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</si>
  <si>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</si>
  <si>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</si>
  <si>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</si>
  <si>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</si>
  <si>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</si>
  <si>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</si>
  <si>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</si>
  <si>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</si>
  <si>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</si>
  <si>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</si>
  <si>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</si>
  <si>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</si>
  <si>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</si>
  <si>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</si>
  <si>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</si>
  <si>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</si>
  <si>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</si>
  <si>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</si>
  <si>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</si>
  <si>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</si>
  <si>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</si>
  <si>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</si>
  <si>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</si>
  <si>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</si>
  <si>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</si>
  <si>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</si>
  <si>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</si>
  <si>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</si>
  <si>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</si>
  <si>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</si>
  <si>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</si>
  <si>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</si>
  <si>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</si>
  <si>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</si>
  <si>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</si>
  <si>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</si>
  <si>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</si>
  <si>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</si>
  <si>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</si>
  <si>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</si>
  <si>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</si>
  <si>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</si>
  <si>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</si>
  <si>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</si>
  <si>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</si>
  <si>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</si>
  <si>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</si>
  <si>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</si>
  <si>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</si>
  <si>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</si>
  <si>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</si>
  <si>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</si>
  <si>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</si>
  <si>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</si>
  <si>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</si>
  <si>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</si>
  <si>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</si>
  <si>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</si>
  <si>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</si>
  <si>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</si>
  <si>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</si>
  <si>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</si>
  <si>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</si>
  <si>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</si>
  <si>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</si>
  <si>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</si>
  <si>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</si>
  <si>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</si>
  <si>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</si>
  <si>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</si>
  <si>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</si>
  <si>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</si>
  <si>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</si>
  <si>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</si>
  <si>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</si>
  <si>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</si>
  <si>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</si>
  <si>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</si>
  <si>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</si>
  <si>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</si>
  <si>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</si>
  <si>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</si>
  <si>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</si>
  <si>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</si>
  <si>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</si>
  <si>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</si>
  <si>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</si>
  <si>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</si>
  <si>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</si>
  <si>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</si>
  <si>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</si>
  <si>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</si>
  <si>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</si>
  <si>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</si>
  <si>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</si>
  <si>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</si>
  <si>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</si>
  <si>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</si>
  <si>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</si>
  <si>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</si>
  <si>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</si>
  <si>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</si>
  <si>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</si>
  <si>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</si>
  <si>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</si>
  <si>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</si>
  <si>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</si>
  <si>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</si>
  <si>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</si>
  <si>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</si>
  <si>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</si>
  <si>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</si>
  <si>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</si>
  <si>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</si>
  <si>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</si>
  <si>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</si>
  <si>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</si>
  <si>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</si>
  <si>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</si>
  <si>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</si>
  <si>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</si>
  <si>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</si>
  <si>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</si>
  <si>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</si>
  <si>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</si>
  <si>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</si>
  <si>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</si>
  <si>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</si>
  <si>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</si>
  <si>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</si>
  <si>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</si>
  <si>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</si>
  <si>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</si>
  <si>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</si>
  <si>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</si>
  <si>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</si>
  <si>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</si>
  <si>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</si>
  <si>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</si>
  <si>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</si>
  <si>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</si>
  <si>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</si>
  <si>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</si>
  <si>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</si>
  <si>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</si>
  <si>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</si>
  <si>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</si>
  <si>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</si>
  <si>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</si>
  <si>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</si>
  <si>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</si>
  <si>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</si>
  <si>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</si>
  <si>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</si>
  <si>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</si>
  <si>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</si>
  <si>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</si>
  <si>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</si>
  <si>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</si>
  <si>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</si>
  <si>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</si>
  <si>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</si>
  <si>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</si>
  <si>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</si>
  <si>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</si>
  <si>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</si>
  <si>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</si>
  <si>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</si>
  <si>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</si>
  <si>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</si>
  <si>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</si>
  <si>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</si>
  <si>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</si>
  <si>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</si>
  <si>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</si>
  <si>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</si>
  <si>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</si>
  <si>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</si>
  <si>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</si>
  <si>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</si>
  <si>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</si>
  <si>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</si>
  <si>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</si>
  <si>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</si>
  <si>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</si>
  <si>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</si>
  <si>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</si>
  <si>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</si>
  <si>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</si>
  <si>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</si>
  <si>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</si>
  <si>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</si>
  <si>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</si>
  <si>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</si>
  <si>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</si>
  <si>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</si>
  <si>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</si>
  <si>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</si>
  <si>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</si>
  <si>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</si>
  <si>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</si>
  <si>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</si>
  <si>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</si>
  <si>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</si>
  <si>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</si>
  <si>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</si>
  <si>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</si>
  <si>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</si>
  <si>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</si>
  <si>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</si>
  <si>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</si>
  <si>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</si>
  <si>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</si>
  <si>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</si>
  <si>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</si>
  <si>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</si>
  <si>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</si>
  <si>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</si>
  <si>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</si>
  <si>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</si>
  <si>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</si>
  <si>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</si>
  <si>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</si>
  <si>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</si>
  <si>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</si>
  <si>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</si>
  <si>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</si>
  <si>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</si>
  <si>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</si>
  <si>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</si>
  <si>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</si>
  <si>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</si>
  <si>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</si>
  <si>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</si>
  <si>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</si>
  <si>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</si>
  <si>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</si>
  <si>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</si>
  <si>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</si>
  <si>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</si>
  <si>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</si>
  <si>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</si>
  <si>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</si>
  <si>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</si>
  <si>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</si>
  <si>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</si>
  <si>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</si>
  <si>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</si>
  <si>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</si>
  <si>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</si>
  <si>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</si>
  <si>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</si>
  <si>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</si>
  <si>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</si>
  <si>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</si>
  <si>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</si>
  <si>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</si>
  <si>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</si>
  <si>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</si>
  <si>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</si>
  <si>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</si>
  <si>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</si>
  <si>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</si>
  <si>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</si>
  <si>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</si>
  <si>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</si>
  <si>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</si>
  <si>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</si>
  <si>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</si>
  <si>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</si>
  <si>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</si>
  <si>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</si>
  <si>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</si>
  <si>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</si>
  <si>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</si>
  <si>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</si>
  <si>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</si>
  <si>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</si>
  <si>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</si>
  <si>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</si>
  <si>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</si>
  <si>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</si>
  <si>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</si>
  <si>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</si>
  <si>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</si>
  <si>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</si>
  <si>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</si>
  <si>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</si>
  <si>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</si>
  <si>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</si>
  <si>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</si>
  <si>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</si>
  <si>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</si>
  <si>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</si>
  <si>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</si>
  <si>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</si>
  <si>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</si>
  <si>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</si>
  <si>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</si>
  <si>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</si>
  <si>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</si>
  <si>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</si>
  <si>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</si>
  <si>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</si>
  <si>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</si>
  <si>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</si>
  <si>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</si>
  <si>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</si>
  <si>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</si>
  <si>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</si>
  <si>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</si>
  <si>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</si>
  <si>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</si>
  <si>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</si>
  <si>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</si>
  <si>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</si>
  <si>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</si>
  <si>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</si>
  <si>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</si>
  <si>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</si>
  <si>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</si>
  <si>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</si>
  <si>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</si>
  <si>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</si>
  <si>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</si>
  <si>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</si>
  <si>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</si>
  <si>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</si>
  <si>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</si>
  <si>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</si>
  <si>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</si>
  <si>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</si>
  <si>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</si>
  <si>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</si>
  <si>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</si>
  <si>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</si>
  <si>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</si>
  <si>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</si>
  <si>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</si>
  <si>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</si>
  <si>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</si>
  <si>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</si>
  <si>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</si>
  <si>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</si>
  <si>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</si>
  <si>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</si>
  <si>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</si>
  <si>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</si>
  <si>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</si>
  <si>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</si>
  <si>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</si>
  <si>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</si>
  <si>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</si>
  <si>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</si>
  <si>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</si>
  <si>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</si>
  <si>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</si>
  <si>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</si>
  <si>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</si>
  <si>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</si>
  <si>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</si>
  <si>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</si>
  <si>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</si>
  <si>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</si>
  <si>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</si>
  <si>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</si>
  <si>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</si>
  <si>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</si>
  <si>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</si>
  <si>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</si>
  <si>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</si>
  <si>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</si>
  <si>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</si>
  <si>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</si>
  <si>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</si>
  <si>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</si>
  <si>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</si>
  <si>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</si>
  <si>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</si>
  <si>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</si>
  <si>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</si>
  <si>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</si>
  <si>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</si>
  <si>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</si>
  <si>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</si>
  <si>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</si>
  <si>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</si>
  <si>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</si>
  <si>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</si>
  <si>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</si>
  <si>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</si>
  <si>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</si>
  <si>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</si>
  <si>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</si>
  <si>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</si>
  <si>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</si>
  <si>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</si>
  <si>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</si>
  <si>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</si>
  <si>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</si>
  <si>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</si>
  <si>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</si>
  <si>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</si>
  <si>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</si>
  <si>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</si>
  <si>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</si>
  <si>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</si>
  <si>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</si>
  <si>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</si>
  <si>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</si>
  <si>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</si>
  <si>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</si>
  <si>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</si>
  <si>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</si>
  <si>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</si>
  <si>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</si>
  <si>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</si>
  <si>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</si>
  <si>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</si>
  <si>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</si>
  <si>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</si>
  <si>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</si>
  <si>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</si>
  <si>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</si>
  <si>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</si>
  <si>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</si>
  <si>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</si>
  <si>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</si>
  <si>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</si>
  <si>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</si>
  <si>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</si>
  <si>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</si>
  <si>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</si>
  <si>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</si>
  <si>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</si>
  <si>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</si>
  <si>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</si>
  <si>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</si>
  <si>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</si>
  <si>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</si>
  <si>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</si>
  <si>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</si>
  <si>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</si>
  <si>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</si>
  <si>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</si>
  <si>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</si>
  <si>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</si>
  <si>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</si>
  <si>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</si>
  <si>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</si>
  <si>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</si>
  <si>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</si>
  <si>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</si>
  <si>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</si>
  <si>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</si>
  <si>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</si>
  <si>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</si>
  <si>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</si>
  <si>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</si>
  <si>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</si>
  <si>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</si>
  <si>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</si>
  <si>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</si>
  <si>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</si>
  <si>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</si>
  <si>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</si>
  <si>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</si>
  <si>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</si>
  <si>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</si>
  <si>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</si>
  <si>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</si>
  <si>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</si>
  <si>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</si>
  <si>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</si>
  <si>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</si>
  <si>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</si>
  <si>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</si>
  <si>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</si>
  <si>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</si>
  <si>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</si>
  <si>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</si>
  <si>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</si>
  <si>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</si>
  <si>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</si>
  <si>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</si>
  <si>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</si>
  <si>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</si>
  <si>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</si>
  <si>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</si>
  <si>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</si>
  <si>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</si>
  <si>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</si>
  <si>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</si>
  <si>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</si>
  <si>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</si>
  <si>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</si>
  <si>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</si>
  <si>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</si>
  <si>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</si>
  <si>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</si>
  <si>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</si>
  <si>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</si>
  <si>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</si>
  <si>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</si>
  <si>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</si>
  <si>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</si>
  <si>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</si>
  <si>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</si>
  <si>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</si>
  <si>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</si>
  <si>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</si>
  <si>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</si>
  <si>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</si>
  <si>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</si>
  <si>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</si>
  <si>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</si>
  <si>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</si>
  <si>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</si>
  <si>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</si>
  <si>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</si>
  <si>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</si>
  <si>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</si>
  <si>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</si>
  <si>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</si>
  <si>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</si>
  <si>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</si>
  <si>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</si>
  <si>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</si>
  <si>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</si>
  <si>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</si>
  <si>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</si>
  <si>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</si>
  <si>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</si>
  <si>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</si>
  <si>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</si>
  <si>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</si>
  <si>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</si>
  <si>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</si>
  <si>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</si>
  <si>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</si>
  <si>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</si>
  <si>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</si>
  <si>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</si>
  <si>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</si>
  <si>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</si>
  <si>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</si>
  <si>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</si>
  <si>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</si>
  <si>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</si>
  <si>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</si>
  <si>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</si>
  <si>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</si>
  <si>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</si>
  <si>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</si>
  <si>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</si>
  <si>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</si>
  <si>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</si>
  <si>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</si>
  <si>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</si>
  <si>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</si>
  <si>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</si>
  <si>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</si>
  <si>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</si>
  <si>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</si>
  <si>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</si>
  <si>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</si>
  <si>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</si>
  <si>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</si>
  <si>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</si>
  <si>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</si>
  <si>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</si>
  <si>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</si>
  <si>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</si>
  <si>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</si>
  <si>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</si>
  <si>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</si>
  <si>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</si>
  <si>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</si>
  <si>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</si>
  <si>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</si>
  <si>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</si>
  <si>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</si>
  <si>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</si>
  <si>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</si>
  <si>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</si>
  <si>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</si>
  <si>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</si>
  <si>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</si>
  <si>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</si>
  <si>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</si>
  <si>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</si>
  <si>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</si>
  <si>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</si>
  <si>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</si>
  <si>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</si>
  <si>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</si>
  <si>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</si>
  <si>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</si>
  <si>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</si>
  <si>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</si>
  <si>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</si>
  <si>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</si>
  <si>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</si>
  <si>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</si>
  <si>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</si>
  <si>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</si>
  <si>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</si>
  <si>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</si>
  <si>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</si>
  <si>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</si>
  <si>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</si>
  <si>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</si>
  <si>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</si>
  <si>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</si>
  <si>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</si>
  <si>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</si>
  <si>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</si>
  <si>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</si>
  <si>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</si>
  <si>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</si>
  <si>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</si>
  <si>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</si>
  <si>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</si>
  <si>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</si>
  <si>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</si>
  <si>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</si>
  <si>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</si>
  <si>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</si>
  <si>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</si>
  <si>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</si>
  <si>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</si>
  <si>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</si>
  <si>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</si>
  <si>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</si>
  <si>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</si>
  <si>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</si>
  <si>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</si>
  <si>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</si>
  <si>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</si>
  <si>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</si>
  <si>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</si>
  <si>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</si>
  <si>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</si>
  <si>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</si>
  <si>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</si>
  <si>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</si>
  <si>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</si>
  <si>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</si>
  <si>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</si>
  <si>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</si>
  <si>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</si>
  <si>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</si>
  <si>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</si>
  <si>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</si>
  <si>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</si>
  <si>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</si>
  <si>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</si>
  <si>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</si>
  <si>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</si>
  <si>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</si>
  <si>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</si>
  <si>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</si>
  <si>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</si>
  <si>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</si>
  <si>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</si>
  <si>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</si>
  <si>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</si>
  <si>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</si>
  <si>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</si>
  <si>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</si>
  <si>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</si>
  <si>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</si>
  <si>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</si>
  <si>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</si>
  <si>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</si>
  <si>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</si>
  <si>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</si>
  <si>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</si>
  <si>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</si>
  <si>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</si>
  <si>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</si>
  <si>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</si>
  <si>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</si>
  <si>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</si>
  <si>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</si>
  <si>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</si>
  <si>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</si>
  <si>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</si>
  <si>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</si>
  <si>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</si>
  <si>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</si>
  <si>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</si>
  <si>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</si>
  <si>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</si>
  <si>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</si>
  <si>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</si>
  <si>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</si>
  <si>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</si>
  <si>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</si>
  <si>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</si>
  <si>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</si>
  <si>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</si>
  <si>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</si>
  <si>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</si>
  <si>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</si>
  <si>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</si>
  <si>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</si>
  <si>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</si>
  <si>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</si>
  <si>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</si>
  <si>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</si>
  <si>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</si>
  <si>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</si>
  <si>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</si>
  <si>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</si>
  <si>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</si>
  <si>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</si>
  <si>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</si>
  <si>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</si>
  <si>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</si>
  <si>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</si>
  <si>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</si>
  <si>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</si>
  <si>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</si>
  <si>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</si>
  <si>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</si>
  <si>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</si>
  <si>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</si>
  <si>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</si>
  <si>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</si>
  <si>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</si>
  <si>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</si>
  <si>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</si>
  <si>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</si>
  <si>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</si>
  <si>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</si>
  <si>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</si>
  <si>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</si>
  <si>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</si>
  <si>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</si>
  <si>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</si>
  <si>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</si>
  <si>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</si>
  <si>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</si>
  <si>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</si>
  <si>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</si>
  <si>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</si>
  <si>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</si>
  <si>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</si>
  <si>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</si>
  <si>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</si>
  <si>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</si>
  <si>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</si>
  <si>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</si>
  <si>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</si>
  <si>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</si>
  <si>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</si>
  <si>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</si>
  <si>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</si>
  <si>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</si>
  <si>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</si>
  <si>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</si>
  <si>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</si>
  <si>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</si>
  <si>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</si>
  <si>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</si>
  <si>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</si>
  <si>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</si>
  <si>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</si>
  <si>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</si>
  <si>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</si>
  <si>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</si>
  <si>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</si>
  <si>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</si>
  <si>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</si>
  <si>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</si>
  <si>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</si>
  <si>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</si>
  <si>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</si>
  <si>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</si>
  <si>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</si>
  <si>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</si>
  <si>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</si>
  <si>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</si>
  <si>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</si>
  <si>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</si>
  <si>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</si>
  <si>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</si>
  <si>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</si>
  <si>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</si>
  <si>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</si>
  <si>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</si>
  <si>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</si>
  <si>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</si>
  <si>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</si>
  <si>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</si>
  <si>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</si>
  <si>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</si>
  <si>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</si>
  <si>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</si>
  <si>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</si>
  <si>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</si>
  <si>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</si>
  <si>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</si>
  <si>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</si>
  <si>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</si>
  <si>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</si>
  <si>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</si>
  <si>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</si>
  <si>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</si>
  <si>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</si>
  <si>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</si>
  <si>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</si>
  <si>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</si>
  <si>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</si>
  <si>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</si>
  <si>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</si>
  <si>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</si>
  <si>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</si>
  <si>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</si>
  <si>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</si>
  <si>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</si>
  <si>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</si>
  <si>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</si>
  <si>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</si>
  <si>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</si>
  <si>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</si>
  <si>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</si>
  <si>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</si>
  <si>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</si>
  <si>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</si>
  <si>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</si>
  <si>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</si>
  <si>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</si>
  <si>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</si>
  <si>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</si>
  <si>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</si>
  <si>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</si>
  <si>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</si>
  <si>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</si>
  <si>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</si>
  <si>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</si>
  <si>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</si>
  <si>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</si>
  <si>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</si>
  <si>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</si>
  <si>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</si>
  <si>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</si>
  <si>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</si>
  <si>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</si>
  <si>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</si>
  <si>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</si>
  <si>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</si>
  <si>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</si>
  <si>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</si>
  <si>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</si>
  <si>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</si>
  <si>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</si>
  <si>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</si>
  <si>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</si>
  <si>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</si>
  <si>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</si>
  <si>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</si>
  <si>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</si>
  <si>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</si>
  <si>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</si>
  <si>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</si>
  <si>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</si>
  <si>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</si>
  <si>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</si>
  <si>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</si>
  <si>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</si>
  <si>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</si>
  <si>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</si>
  <si>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</si>
  <si>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</si>
  <si>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</si>
  <si>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</si>
  <si>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</si>
  <si>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</si>
  <si>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</si>
  <si>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</si>
  <si>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</si>
  <si>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</si>
  <si>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</si>
  <si>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</si>
  <si>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</si>
  <si>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</si>
  <si>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</si>
  <si>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</si>
  <si>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</si>
  <si>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</si>
  <si>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</si>
  <si>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</si>
  <si>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</si>
  <si>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</si>
  <si>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</si>
  <si>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</si>
  <si>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</si>
  <si>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</si>
  <si>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</si>
  <si>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</si>
  <si>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</si>
  <si>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</si>
  <si>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</si>
  <si>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</si>
  <si>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</si>
  <si>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</si>
  <si>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</si>
  <si>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</si>
  <si>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</si>
  <si>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</si>
  <si>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</si>
  <si>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</si>
  <si>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</si>
  <si>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</si>
  <si>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</si>
  <si>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</si>
  <si>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</si>
  <si>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</si>
  <si>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</si>
  <si>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</si>
  <si>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</si>
  <si>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</si>
  <si>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</si>
  <si>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</si>
  <si>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</si>
  <si>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</si>
  <si>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</si>
  <si>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</si>
  <si>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</si>
  <si>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</si>
  <si>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</si>
  <si>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</si>
  <si>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</si>
  <si>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</si>
  <si>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</si>
  <si>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</si>
  <si>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</si>
  <si>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</si>
  <si>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</si>
  <si>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</si>
  <si>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</si>
  <si>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</si>
  <si>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</si>
  <si>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</si>
  <si>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</si>
  <si>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</si>
  <si>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</si>
  <si>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</si>
  <si>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</si>
  <si>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</si>
  <si>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</si>
  <si>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</si>
  <si>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</si>
  <si>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</si>
  <si>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</si>
  <si>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</si>
  <si>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</si>
  <si>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</si>
  <si>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</si>
  <si>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</si>
  <si>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</si>
  <si>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</si>
  <si>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</si>
  <si>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</si>
  <si>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</si>
  <si>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</si>
  <si>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</si>
  <si>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</si>
  <si>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</si>
  <si>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</si>
  <si>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</si>
  <si>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</si>
  <si>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</si>
  <si>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</si>
  <si>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</si>
  <si>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</si>
  <si>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</si>
  <si>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</si>
  <si>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</si>
  <si>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</si>
  <si>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</si>
  <si>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</si>
  <si>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</si>
  <si>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</si>
  <si>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</si>
  <si>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</si>
  <si>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</si>
  <si>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</si>
  <si>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</si>
  <si>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</si>
  <si>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</si>
  <si>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</si>
  <si>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</si>
  <si>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</si>
  <si>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</si>
  <si>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</si>
  <si>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</si>
  <si>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</si>
  <si>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</si>
  <si>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</si>
  <si>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</si>
  <si>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</si>
  <si>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</si>
  <si>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</si>
  <si>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</si>
  <si>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</si>
  <si>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</si>
  <si>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</si>
  <si>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</si>
  <si>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</si>
  <si>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</si>
  <si>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</si>
  <si>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</si>
  <si>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</si>
  <si>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</si>
  <si>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</si>
  <si>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</si>
  <si>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</si>
  <si>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</si>
  <si>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</si>
  <si>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</si>
  <si>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</si>
  <si>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</si>
  <si>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</si>
  <si>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</si>
  <si>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</si>
  <si>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</si>
  <si>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</si>
  <si>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</si>
  <si>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</si>
  <si>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</si>
  <si>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</si>
  <si>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</si>
  <si>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</si>
  <si>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</si>
  <si>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</si>
  <si>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</si>
  <si>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</si>
  <si>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</si>
  <si>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</si>
  <si>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</si>
  <si>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</si>
  <si>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</si>
  <si>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</si>
  <si>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</si>
  <si>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</si>
  <si>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</si>
  <si>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</si>
  <si>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</si>
  <si>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</si>
  <si>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</si>
  <si>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</si>
  <si>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</si>
  <si>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</si>
  <si>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</si>
  <si>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</si>
  <si>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</si>
  <si>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</si>
  <si>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</si>
  <si>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</si>
  <si>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</si>
  <si>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</si>
  <si>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</si>
  <si>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</si>
  <si>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</si>
  <si>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</si>
  <si>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</si>
  <si>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</si>
  <si>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</si>
  <si>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</si>
  <si>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</si>
  <si>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</si>
  <si>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</si>
  <si>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</si>
  <si>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</si>
  <si>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</si>
  <si>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</si>
  <si>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</si>
  <si>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</si>
  <si>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</si>
  <si>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</si>
  <si>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</si>
  <si>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</si>
  <si>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</si>
  <si>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</si>
  <si>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</si>
  <si>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</si>
  <si>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</si>
  <si>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</si>
  <si>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</si>
  <si>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</si>
  <si>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</si>
  <si>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</si>
  <si>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</si>
  <si>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</si>
  <si>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</si>
  <si>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</si>
  <si>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</si>
  <si>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</si>
  <si>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</si>
  <si>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</si>
  <si>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</si>
  <si>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</si>
  <si>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</si>
  <si>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</si>
  <si>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</si>
  <si>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</si>
  <si>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</si>
  <si>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</si>
  <si>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</si>
  <si>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</si>
  <si>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</si>
  <si>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</si>
  <si>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</si>
  <si>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</si>
  <si>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</si>
  <si>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</si>
  <si>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</si>
  <si>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</si>
  <si>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</si>
  <si>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</si>
  <si>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</si>
  <si>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</si>
  <si>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</si>
  <si>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</si>
  <si>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</si>
  <si>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</si>
  <si>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</si>
  <si>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</si>
  <si>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</si>
  <si>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</si>
  <si>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</si>
  <si>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</si>
  <si>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</si>
  <si>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</si>
  <si>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</si>
  <si>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</si>
  <si>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</si>
  <si>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</si>
  <si>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</si>
  <si>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</si>
  <si>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</si>
  <si>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</si>
  <si>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</si>
  <si>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</si>
  <si>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</si>
  <si>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</si>
  <si>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</si>
  <si>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</si>
  <si>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</si>
  <si>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</si>
  <si>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</si>
  <si>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</si>
  <si>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</si>
  <si>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</si>
  <si>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</si>
  <si>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</si>
  <si>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</si>
  <si>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</si>
  <si>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</si>
  <si>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</si>
  <si>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</si>
  <si>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</si>
  <si>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</si>
  <si>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</si>
  <si>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</si>
  <si>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</si>
  <si>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</si>
  <si>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</si>
  <si>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</si>
  <si>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</si>
  <si>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</si>
  <si>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</si>
  <si>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</si>
  <si>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</si>
  <si>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</si>
  <si>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</si>
  <si>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</si>
  <si>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</si>
  <si>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</si>
  <si>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</si>
  <si>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</si>
  <si>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</si>
  <si>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</si>
  <si>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</si>
  <si>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</si>
  <si>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</si>
  <si>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</si>
  <si>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</si>
  <si>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</si>
  <si>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</si>
  <si>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</si>
  <si>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</si>
  <si>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</si>
  <si>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</si>
  <si>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</si>
  <si>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</si>
  <si>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</si>
  <si>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</si>
  <si>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</si>
  <si>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</si>
  <si>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</si>
  <si>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</si>
  <si>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</si>
  <si>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</si>
  <si>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</si>
  <si>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</si>
  <si>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</si>
  <si>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</si>
  <si>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</si>
  <si>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</si>
  <si>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</si>
  <si>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</si>
  <si>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</si>
  <si>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</si>
  <si>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</si>
  <si>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</si>
  <si>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</si>
  <si>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</si>
  <si>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</si>
  <si>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</si>
  <si>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</si>
  <si>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</si>
  <si>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</si>
  <si>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</si>
  <si>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</si>
  <si>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</si>
  <si>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</si>
  <si>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</si>
  <si>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</si>
  <si>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</si>
  <si>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</si>
  <si>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</si>
  <si>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</si>
  <si>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</si>
  <si>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</si>
  <si>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</si>
  <si>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</si>
  <si>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</si>
  <si>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</si>
  <si>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</si>
  <si>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</si>
  <si>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</si>
  <si>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</si>
  <si>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</si>
  <si>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</si>
  <si>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</si>
  <si>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</si>
  <si>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</si>
  <si>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</si>
  <si>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</si>
  <si>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</si>
  <si>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</si>
  <si>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</si>
  <si>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</si>
  <si>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</si>
  <si>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</si>
  <si>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</si>
  <si>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</si>
  <si>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</si>
  <si>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</si>
  <si>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</si>
  <si>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</si>
  <si>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</si>
  <si>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</si>
  <si>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</si>
  <si>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</si>
  <si>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</si>
  <si>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</si>
  <si>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</si>
  <si>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</si>
  <si>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</si>
  <si>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</si>
  <si>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</si>
  <si>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</si>
  <si>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</si>
  <si>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</si>
  <si>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</si>
  <si>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</si>
  <si>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</si>
  <si>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</si>
  <si>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</si>
  <si>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</si>
  <si>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</si>
  <si>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</si>
  <si>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</si>
  <si>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</si>
  <si>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</si>
  <si>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</si>
  <si>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</si>
  <si>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</si>
  <si>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</si>
  <si>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</si>
  <si>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</si>
  <si>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</si>
  <si>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</si>
  <si>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</si>
  <si>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</si>
  <si>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</si>
  <si>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</si>
  <si>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</si>
  <si>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</si>
  <si>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</si>
  <si>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</si>
  <si>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</si>
  <si>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</si>
  <si>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</si>
  <si>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</si>
  <si>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</si>
  <si>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</si>
  <si>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</si>
  <si>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</si>
  <si>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</si>
  <si>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</si>
  <si>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</si>
  <si>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</si>
  <si>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</si>
  <si>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</si>
  <si>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</si>
  <si>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</si>
  <si>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</si>
  <si>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</si>
  <si>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</si>
  <si>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</si>
  <si>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</si>
  <si>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</si>
  <si>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</si>
  <si>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</si>
  <si>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</si>
  <si>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</si>
  <si>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</si>
  <si>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</si>
  <si>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</si>
  <si>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</si>
  <si>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</si>
  <si>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</si>
  <si>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</si>
  <si>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</si>
  <si>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</si>
  <si>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</si>
  <si>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</si>
  <si>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</si>
  <si>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</si>
  <si>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</si>
  <si>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</si>
  <si>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</si>
  <si>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</si>
  <si>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</si>
  <si>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</si>
  <si>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</si>
  <si>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</si>
  <si>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</si>
  <si>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</si>
  <si>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</si>
  <si>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</si>
  <si>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</si>
  <si>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</si>
  <si>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</si>
  <si>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</si>
  <si>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</si>
  <si>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</si>
  <si>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</si>
  <si>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</si>
  <si>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</si>
  <si>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</si>
  <si>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</si>
  <si>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</si>
  <si>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</si>
  <si>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</si>
  <si>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</si>
  <si>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</si>
  <si>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</si>
  <si>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</si>
  <si>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</si>
  <si>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</si>
  <si>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</si>
  <si>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</si>
  <si>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</si>
  <si>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</si>
  <si>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</si>
  <si>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</si>
  <si>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</si>
  <si>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</si>
  <si>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</si>
  <si>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</si>
  <si>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</si>
  <si>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</si>
  <si>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</si>
  <si>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</si>
  <si>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</si>
  <si>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</si>
  <si>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</si>
  <si>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</si>
  <si>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</si>
  <si>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</si>
  <si>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</si>
  <si>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</si>
  <si>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</si>
  <si>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</si>
  <si>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</si>
  <si>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</si>
  <si>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</si>
  <si>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</si>
  <si>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</si>
  <si>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</si>
  <si>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</si>
  <si>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</si>
  <si>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</si>
  <si>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</si>
  <si>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</si>
  <si>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</si>
  <si>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</si>
  <si>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</si>
  <si>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</si>
  <si>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</si>
  <si>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</si>
  <si>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</si>
  <si>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</si>
  <si>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</si>
  <si>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</si>
  <si>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</si>
  <si>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</si>
  <si>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</si>
  <si>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</si>
  <si>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</si>
  <si>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</si>
  <si>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</si>
  <si>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</si>
  <si>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</si>
  <si>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</si>
  <si>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</si>
  <si>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</si>
  <si>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</si>
  <si>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</si>
  <si>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</si>
  <si>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</si>
  <si>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</si>
  <si>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</si>
  <si>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</si>
  <si>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</si>
  <si>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</si>
  <si>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</si>
  <si>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</si>
  <si>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</si>
  <si>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</si>
  <si>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</si>
  <si>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</si>
  <si>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</si>
  <si>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</si>
  <si>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</si>
  <si>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</si>
  <si>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</si>
  <si>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</si>
  <si>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</si>
  <si>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</si>
  <si>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</si>
  <si>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</si>
  <si>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</si>
  <si>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</si>
  <si>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</si>
  <si>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</si>
  <si>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</si>
  <si>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</si>
  <si>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</si>
  <si>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</si>
  <si>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</si>
  <si>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</si>
  <si>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</si>
  <si>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</si>
  <si>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</si>
  <si>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</si>
  <si>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</si>
  <si>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</si>
  <si>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</si>
  <si>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</si>
  <si>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</si>
  <si>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</si>
  <si>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</si>
  <si>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</si>
  <si>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</si>
  <si>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</si>
  <si>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</si>
  <si>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</si>
  <si>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</si>
  <si>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</si>
  <si>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</si>
  <si>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</si>
  <si>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</si>
  <si>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</si>
  <si>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</si>
  <si>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</si>
  <si>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</si>
  <si>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</si>
  <si>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</si>
  <si>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</si>
  <si>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</si>
  <si>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</si>
  <si>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</si>
  <si>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</si>
  <si>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</si>
  <si>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</si>
  <si>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</si>
  <si>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</si>
  <si>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</si>
  <si>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</si>
  <si>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</si>
  <si>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</si>
  <si>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</si>
  <si>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</si>
  <si>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</si>
  <si>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</si>
  <si>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</si>
  <si>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</si>
  <si>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</si>
  <si>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</si>
  <si>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</si>
  <si>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</si>
  <si>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</si>
  <si>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</si>
  <si>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</si>
  <si>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</si>
  <si>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</si>
  <si>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</si>
  <si>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</si>
  <si>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</si>
  <si>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</si>
  <si>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</si>
  <si>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</si>
  <si>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</si>
  <si>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</si>
  <si>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</si>
  <si>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</si>
  <si>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</si>
  <si>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</si>
  <si>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</si>
  <si>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</si>
  <si>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</si>
  <si>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</si>
  <si>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</si>
  <si>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</si>
  <si>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</si>
  <si>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</si>
  <si>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</si>
  <si>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</si>
  <si>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</si>
  <si>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</si>
  <si>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</si>
  <si>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</si>
  <si>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</si>
  <si>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</si>
  <si>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</si>
  <si>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</si>
  <si>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</si>
  <si>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</si>
  <si>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</si>
  <si>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</si>
  <si>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</si>
  <si>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</si>
  <si>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</si>
  <si>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</si>
  <si>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</si>
  <si>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</si>
  <si>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</si>
  <si>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</si>
  <si>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</si>
  <si>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</si>
  <si>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</si>
  <si>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</si>
  <si>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</si>
  <si>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</si>
  <si>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</si>
  <si>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</si>
  <si>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</si>
  <si>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</si>
  <si>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</si>
  <si>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</si>
  <si>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</si>
  <si>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</si>
  <si>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</si>
  <si>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</si>
  <si>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</si>
  <si>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</si>
  <si>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</si>
  <si>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</si>
  <si>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</si>
  <si>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</si>
  <si>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</si>
  <si>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</si>
  <si>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</si>
  <si>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</si>
  <si>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</si>
  <si>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</si>
  <si>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</si>
  <si>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</si>
  <si>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</si>
  <si>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</si>
  <si>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</si>
  <si>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</si>
  <si>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</si>
  <si>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</si>
  <si>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</si>
  <si>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</si>
  <si>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</si>
  <si>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</si>
  <si>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</si>
  <si>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</si>
  <si>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</si>
  <si>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</si>
  <si>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</si>
  <si>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</si>
  <si>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</si>
  <si>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</si>
  <si>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</si>
  <si>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</si>
  <si>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</si>
  <si>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</si>
  <si>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</si>
  <si>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</si>
  <si>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</si>
  <si>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</si>
  <si>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</si>
  <si>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</si>
  <si>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</si>
  <si>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</si>
  <si>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</si>
  <si>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</si>
  <si>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</si>
  <si>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</si>
  <si>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</si>
  <si>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</si>
  <si>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</si>
  <si>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</si>
  <si>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</si>
  <si>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</si>
  <si>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</si>
  <si>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</si>
  <si>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</si>
  <si>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</si>
  <si>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</si>
  <si>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</si>
  <si>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</si>
  <si>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</si>
  <si>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</si>
  <si>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</si>
  <si>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</si>
  <si>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</si>
  <si>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</si>
  <si>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</si>
  <si>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</si>
  <si>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</si>
  <si>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</si>
  <si>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</si>
  <si>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</si>
  <si>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</si>
  <si>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</si>
  <si>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</si>
  <si>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</si>
  <si>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</si>
  <si>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</si>
  <si>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</si>
  <si>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</si>
  <si>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</si>
  <si>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</si>
  <si>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</si>
  <si>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</si>
  <si>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</si>
  <si>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</si>
  <si>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</si>
  <si>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</si>
  <si>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</si>
  <si>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</si>
  <si>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</si>
  <si>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</si>
  <si>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</si>
  <si>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</si>
  <si>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</si>
  <si>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</si>
  <si>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</si>
  <si>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</si>
  <si>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</si>
  <si>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</si>
  <si>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</si>
  <si>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</si>
  <si>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</si>
  <si>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</si>
  <si>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</si>
  <si>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</si>
  <si>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</si>
  <si>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</si>
  <si>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</si>
  <si>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</si>
  <si>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</si>
  <si>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</si>
  <si>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</si>
  <si>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</si>
  <si>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</si>
  <si>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</si>
  <si>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</si>
  <si>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</si>
  <si>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</si>
  <si>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</si>
  <si>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</si>
  <si>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</si>
  <si>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</si>
  <si>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</si>
  <si>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</si>
  <si>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</si>
  <si>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</si>
  <si>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</si>
  <si>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</si>
  <si>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</si>
  <si>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</si>
  <si>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</si>
  <si>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</si>
  <si>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</si>
  <si>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</si>
  <si>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</si>
  <si>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</si>
  <si>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</si>
  <si>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</si>
  <si>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</si>
  <si>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</si>
  <si>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</si>
  <si>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</si>
  <si>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</si>
  <si>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</si>
  <si>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</si>
  <si>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</si>
  <si>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</si>
  <si>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</si>
  <si>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</si>
  <si>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</si>
  <si>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</si>
  <si>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</si>
  <si>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</si>
  <si>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</si>
  <si>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</si>
  <si>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</si>
  <si>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</si>
  <si>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</si>
  <si>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</si>
  <si>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</si>
  <si>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</si>
  <si>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</si>
  <si>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</si>
  <si>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</si>
  <si>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</si>
  <si>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</si>
  <si>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</si>
  <si>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</si>
  <si>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</si>
  <si>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</si>
  <si>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</si>
  <si>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</si>
  <si>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</si>
  <si>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</si>
  <si>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</si>
  <si>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</si>
  <si>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</si>
  <si>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</si>
  <si>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</si>
  <si>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</si>
  <si>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</si>
  <si>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</si>
  <si>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</si>
  <si>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</si>
  <si>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</si>
  <si>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</si>
  <si>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</si>
  <si>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</si>
  <si>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</si>
  <si>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</si>
  <si>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</si>
  <si>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</si>
  <si>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</si>
  <si>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</si>
  <si>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</si>
  <si>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PCM-20251108-00000358</t>
  </si>
  <si>
    <t>EM team at site checking found  new vandalism case main power cable stolen</t>
  </si>
  <si>
    <t>PCM-20251108-00000385</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</si>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</sst>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7" dataDxfId="156" headerRowBorderDxfId="154" tableBorderDxfId="155" totalsRowBorderDxfId="153">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7" totalsRowShown="0" headerRowDxfId="31" dataDxfId="30" headerRowBorderDxfId="28" tableBorderDxfId="29">
  <autoFilter ref="A1:L2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306.35089884258923</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45969.299324768515</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45969.299324768515</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45969.299324768515</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45969.299324768515</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45969.299324768515</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45969.299324768515</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45969.299324768515</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45969.299324768515</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45969.299324768515</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45969.299324768515</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45969.299324768515</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45969.299324768515</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45969.299324768515</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45969.299324768515</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45969.299324768515</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45969.299324768515</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45969.299324768515</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45969.299324768515</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45969.299324768515</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45969.299324768515</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45969.299324768515</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45969.299324768515</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45969.299324768515</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45969.299324768515</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45969.299324768515</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45969.299324768515</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45969.299324768515</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45969.299324768515</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45969.299324768515</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45969.299324768515</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45969.299324768515</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45969.299324768515</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45969.299324768515</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45969.299324768515</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45969.299324768515</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45969.299324768515</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45969.299324768515</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45969.299324768515</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45969.299324768515</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45969.299324768515</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45969.299324768515</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45969.299324768515</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45969.299324768515</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45969.299324768515</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45969.299324768515</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45969.299324768515</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45969.299324768515</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45969.299324768515</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45969.299324768515</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45969.299324768515</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45969.299324768515</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45969.299324768515</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45969.299324768515</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45969.299324768515</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45969.299324768515</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45969.299324768515</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45969.299324768515</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45969.299324768515</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45969.299324768515</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45969.299324768515</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45969.299324768515</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45969.299324768515</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45969.299324768515</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45969.299324768515</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45969.299324768515</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45969.299324768515</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45969.299324768515</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45969.299324768515</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45969.299324768515</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45969.299324768515</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45969.299324768515</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B35FD794-2339-4236-B132-435FFDEF7F34}"/>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4" ca="1" si="0">IFERROR(NOW()-F3,"-")</f>
        <v>144.2994868055539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45969.299324768515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9"/>
      <c r="E5" s="103"/>
      <c r="F5" s="104"/>
      <c r="G5" s="105">
        <f t="shared" ca="1" si="0"/>
        <v>45969.299324768515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45969.299324768515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45969.299324768515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45969.299324768515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45969.299324768515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45969.299324768515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45969.299324768515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45969.299324768515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45969.299324768515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45969.299324768515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45969.299324768515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45969.299324768515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45969.299324768515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45969.299324768515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45969.299324768515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45969.299324768515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45969.299324768515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45969.299324768515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45969.299324768515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45969.299324768515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45969.299324768515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45969.299324768515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45969.299324768515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45969.299324768515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45969.299324768515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45969.299324768515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45969.299324768515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0"/>
        <v>45969.299324768515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0"/>
        <v>45969.299324768515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0"/>
        <v>45969.299324768515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ref="G35:G66" ca="1" si="1">IFERROR(NOW()-F35,"-")</f>
        <v>45969.299324768515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45969.299324768515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45969.299324768515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45969.299324768515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45969.299324768515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45969.299324768515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45969.299324768515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45969.299324768515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45969.299324768515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45969.299324768515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45969.299324768515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45969.299324768515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45969.299324768515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45969.299324768515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45969.299324768515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45969.299324768515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45969.299324768515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45969.299324768515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45969.299324768515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45969.299324768515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45969.299324768515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45969.299324768515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45969.299324768515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45969.299324768515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45969.299324768515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45969.299324768515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45969.299324768515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45969.299324768515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45969.299324768515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45969.299324768515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45969.299324768515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45969.299324768515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ref="G67:G98" ca="1" si="2">IFERROR(NOW()-F67,"-")</f>
        <v>45969.299324768515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45969.299324768515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45969.299324768515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45969.299324768515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45969.299324768515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45969.299324768515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3"/>
      <c r="B73" s="134" t="str">
        <f>IFERROR(VLOOKUP(D73,DB!A:K,11,0),"")</f>
        <v/>
      </c>
      <c r="C73" s="134"/>
      <c r="D73" s="134"/>
      <c r="E73" s="135"/>
      <c r="F73" s="136"/>
      <c r="G73" s="137">
        <f t="shared" ca="1" si="2"/>
        <v>45969.299324768515</v>
      </c>
      <c r="H73" s="136"/>
      <c r="I73" s="134" t="str">
        <f>IFERROR(VLOOKUP(D73,DB!A:F,6,0),"")</f>
        <v/>
      </c>
      <c r="J73" s="134" t="str">
        <f>IFERROR(VLOOKUP(D73,DB!A:G,7,0),"")</f>
        <v/>
      </c>
      <c r="K73" s="138"/>
      <c r="L73" s="134" t="str">
        <f>IFERROR(VLOOKUP(D73,DB!A:I,9,0),"")</f>
        <v/>
      </c>
      <c r="M73" s="134"/>
      <c r="N73" s="134"/>
      <c r="O73" s="134"/>
      <c r="P73" s="134"/>
      <c r="Q73" s="134"/>
      <c r="R73" s="134"/>
      <c r="S73" s="134"/>
      <c r="T73" s="134"/>
      <c r="U73" s="134"/>
      <c r="V73" s="134"/>
      <c r="W73" s="134"/>
      <c r="X73" s="134"/>
      <c r="Y73" s="134"/>
      <c r="Z73" s="134"/>
      <c r="AA73" s="134"/>
      <c r="AB73" s="134"/>
      <c r="AC73" s="134"/>
      <c r="AD73" s="134"/>
      <c r="AE73" s="134"/>
      <c r="AF73" s="134"/>
      <c r="AG73" s="134"/>
      <c r="AH73" s="134"/>
      <c r="AI73" s="134"/>
      <c r="AJ73" s="134"/>
      <c r="AK73" s="134"/>
      <c r="AL73" s="134"/>
      <c r="AM73" s="134"/>
      <c r="AN73" s="134"/>
      <c r="AO73" s="134"/>
      <c r="AP73" s="134"/>
      <c r="AQ73" s="134"/>
      <c r="AR73" s="134"/>
      <c r="AS73" s="134"/>
      <c r="AT73" s="134"/>
      <c r="AU73" s="134"/>
      <c r="AV73" s="134"/>
      <c r="AW73" s="134"/>
      <c r="AX73" s="134"/>
      <c r="AY73" s="134"/>
      <c r="AZ73" s="134"/>
      <c r="BA73" s="134"/>
      <c r="BB73" s="134"/>
      <c r="BC73" s="134"/>
      <c r="BD73" s="134"/>
      <c r="BE73" s="134"/>
      <c r="BF73" s="134"/>
      <c r="BG73" s="134"/>
      <c r="BH73" s="134"/>
      <c r="BI73" s="134"/>
      <c r="BJ73" s="134"/>
      <c r="BK73" s="134"/>
      <c r="BL73" s="134"/>
      <c r="BM73" s="134"/>
      <c r="BN73" s="134"/>
      <c r="BO73" s="134"/>
      <c r="BP73" s="134"/>
      <c r="BQ73" s="134"/>
      <c r="BR73" s="134"/>
      <c r="BS73" s="134"/>
      <c r="BT73" s="134"/>
      <c r="BU73" s="134"/>
      <c r="BV73" s="134"/>
      <c r="BW73" s="134"/>
      <c r="BX73" s="134"/>
      <c r="BY73" s="134"/>
      <c r="BZ73" s="134"/>
      <c r="CA73" s="134"/>
      <c r="CB73" s="134"/>
      <c r="CC73" s="134"/>
      <c r="CD73" s="134"/>
      <c r="CE73" s="134"/>
      <c r="CF73" s="134"/>
      <c r="CG73" s="134"/>
      <c r="CH73" s="134"/>
      <c r="CI73" s="134"/>
      <c r="CJ73" s="139"/>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45969.299324768515</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45969.299324768515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45969.299324768515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45969.299324768515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45969.299324768515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45969.299324768515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45969.299324768515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45969.299324768515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45969.299324768515</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45969.299324768515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45969.299324768515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45969.299324768515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45969.299324768515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45969.299324768515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45969.299324768515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45969.299324768515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45969.299324768515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45969.299324768515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45969.299324768515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45969.299324768515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45969.299324768515</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45969.299324768515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45969.299324768515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45969.299324768515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45969.299324768515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45969.299324768515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45969.299324768515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45969.299324768515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45969.299324768515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45969.299324768515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45969.299324768515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45969.299324768515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45969.299324768515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45969.299324768515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45969.299324768515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45969.299324768515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45969.299324768515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45969.299324768515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45969.299324768515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45969.299324768515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45969.299324768515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45969.299324768515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45969.299324768515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45969.299324768515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45969.299324768515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45969.299324768515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45969.299324768515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45969.299324768515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45969.299324768515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45969.299324768515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45969.299324768515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45969.299324768515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45969.299324768515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45969.299324768515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45969.299324768515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45969.299324768515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45969.299324768515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45969.299324768515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45969.299324768515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45969.299324768515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45969.299324768515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45969.299324768515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45969.299324768515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45969.299324768515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45969.299324768515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45969.299324768515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45969.299324768515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45969.299324768515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45969.299324768515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45969.299324768515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45969.299324768515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45969.299324768515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45969.299324768515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45969.299324768515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45969.299324768515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45969.299324768515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45969.299324768515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45969.299324768515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45969.299324768515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45969.299324768515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45969.299324768515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45969.299324768515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45969.299324768515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45969.299324768515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45969.299324768515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45969.299324768515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45969.299324768515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45969.299324768515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45969.299324768515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45969.299324768515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45969.299324768515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45969.299324768515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45969.299324768515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45969.299324768515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45969.299324768515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45969.299324768515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45969.299324768515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45969.299324768515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45969.299324768515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45969.299324768515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45969.299324768515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45969.299324768515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45969.299324768515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45969.299324768515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45969.299324768515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45969.299324768515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45969.299324768515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45969.299324768515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45969.299324768515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45969.299324768515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45969.299324768515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45969.299324768515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45969.299324768515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45969.299324768515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45969.299324768515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45969.299324768515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45969.299324768515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45969.299324768515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45969.299324768515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45969.299324768515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45969.299324768515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45969.299324768515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45969.299324768515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45969.299324768515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45969.299324768515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45969.299324768515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45969.299324768515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45969.299324768515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45969.299324768515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45969.299324768515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45969.299324768515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45969.299324768515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45969.299324768515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45969.299324768515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45969.299324768515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45969.299324768515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45969.299324768515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45969.299324768515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45969.299324768515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45969.299324768515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45969.299324768515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45969.299324768515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45969.299324768515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45969.299324768515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45969.299324768515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45969.299324768515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45969.299324768515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45969.299324768515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45969.299324768515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45969.299324768515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45969.299324768515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45969.299324768515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45969.299324768515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45969.299324768515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45969.299324768515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45969.299324768515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45969.299324768515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45969.299324768515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45969.299324768515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45969.299324768515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45969.299324768515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45969.299324768515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45969.299324768515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45969.299324768515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45969.299324768515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45969.299324768515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45969.299324768515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45969.299324768515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45969.299324768515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45969.299324768515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45969.299324768515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45969.299324768515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45969.299324768515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45969.299324768515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45969.299324768515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45969.299324768515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45969.299324768515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45969.299324768515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45969.299324768515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45969.299324768515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45969.299324768515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45969.299324768515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45969.299324768515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45969.299324768515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45969.299324768515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45969.299324768515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45969.299324768515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45969.299324768515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45969.299324768515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45969.299324768515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45969.299324768515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45969.299324768515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45969.299324768515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45969.299324768515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45969.299324768515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45969.299324768515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45969.299324768515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45969.299324768515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45969.299324768515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45969.299324768515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45969.299324768515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45969.299324768515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45969.299324768515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45969.299324768515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45969.299324768515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45969.299324768515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45969.299324768515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45969.299324768515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45969.299324768515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45969.299324768515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45969.299324768515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45969.299324768515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45969.299324768515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45969.299324768515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45969.299324768515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45969.299324768515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45969.299324768515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45969.299324768515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45969.299324768515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45969.299324768515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45969.299324768515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45969.299324768515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45969.299324768515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45969.299324768515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45969.299324768515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45969.299324768515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45969.299324768515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45969.299324768515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45969.299324768515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45969.299324768515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45969.299324768515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45969.299324768515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45969.299324768515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45969.299324768515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45969.299324768515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45969.299324768515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45969.299324768515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45969.299324768515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45969.299324768515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45969.299324768515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45969.299324768515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45969.299324768515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45969.299324768515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45969.299324768515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45969.299324768515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45969.299324768515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45969.299324768515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45969.299324768515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45969.299324768515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45969.299324768515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45969.299324768515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45969.299324768515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45969.299324768515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45969.299324768515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45969.299324768515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45969.299324768515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45969.299324768515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45969.299324768515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45969.299324768515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45969.299324768515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45969.299324768515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45969.299324768515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45969.299324768515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45969.299324768515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45969.299324768515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45969.299324768515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45969.299324768515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45969.299324768515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45969.299324768515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45969.299324768515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45969.299324768515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45969.299324768515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45969.299324768515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45969.299324768515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45969.299324768515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45969.299324768515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45969.299324768515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45969.299324768515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45969.299324768515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45969.299324768515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45969.299324768515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45969.299324768515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45969.299324768515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45969.299324768515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45969.299324768515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45969.299324768515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45969.299324768515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45969.299324768515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45969.299324768515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45969.299324768515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45969.299324768515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45969.299324768515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45969.299324768515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45969.299324768515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45969.299324768515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45969.299324768515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45969.299324768515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45969.299324768515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45969.299324768515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45969.299324768515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45969.299324768515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45969.299324768515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45969.299324768515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45969.299324768515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45969.299324768515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45969.299324768515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45969.299324768515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45969.299324768515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45969.299324768515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45969.299324768515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45969.299324768515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45969.299324768515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45969.299324768515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45969.299324768515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45969.299324768515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45969.299324768515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45969.299324768515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45969.299324768515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45969.299324768515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45969.299324768515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45969.299324768515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45969.299324768515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45969.299324768515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45969.299324768515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45969.299324768515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45969.299324768515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45969.299324768515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45969.299324768515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45969.299324768515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45969.299324768515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45969.299324768515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45969.299324768515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45969.299324768515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45969.299324768515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45969.299324768515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45969.299324768515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45969.299324768515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45969.299324768515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45969.299324768515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45969.299324768515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45969.299324768515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45969.299324768515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45969.299324768515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45969.299324768515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45969.299324768515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45969.299324768515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45969.299324768515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45969.299324768515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45969.299324768515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45969.299324768515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45969.299324768515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45969.299324768515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45969.299324768515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45969.299324768515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45969.299324768515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45969.299324768515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45969.299324768515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45969.299324768515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45969.299324768515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45969.299324768515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45969.299324768515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45969.299324768515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45969.299324768515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45969.299324768515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45969.299324768515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45969.299324768515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45969.299324768515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45969.299324768515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45969.299324768515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45969.299324768515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45969.299324768515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45969.299324768515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45969.299324768515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45969.299324768515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45969.299324768515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45969.299324768515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45969.299324768515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45969.299324768515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45969.299324768515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45969.299324768515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45969.299324768515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45969.299324768515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45969.299324768515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45969.299324768515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45969.299324768515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45969.299324768515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45969.299324768515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45969.299324768515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45969.299324768515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45969.299324768515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45969.299324768515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45969.299324768515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45969.299324768515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45969.299324768515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45969.299324768515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45969.299324768515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45969.299324768515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45969.299324768515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45969.299324768515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45969.299324768515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45969.299324768515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45969.299324768515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45969.299324768515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45969.299324768515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45969.299324768515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45969.299324768515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45969.299324768515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45969.299324768515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45969.299324768515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45969.299324768515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45969.299324768515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45969.299324768515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45969.299324768515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45969.299324768515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45969.299324768515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45969.299324768515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45969.299324768515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45969.299324768515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45969.299324768515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45969.299324768515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45969.299324768515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45969.299324768515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45969.299324768515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45969.299324768515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45969.299324768515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45969.299324768515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45969.299324768515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45969.299324768515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45969.299324768515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45969.299324768515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45969.299324768515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45969.299324768515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45969.299324768515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45969.299324768515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45969.299324768515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45969.299324768515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45969.299324768515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45969.299324768515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45969.299324768515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45969.299324768515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45969.299324768515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45969.299324768515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45969.299324768515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45969.299324768515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45969.299324768515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45969.299324768515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45969.299324768515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45969.299324768515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45969.299324768515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45969.299324768515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45969.299324768515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45969.299324768515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45969.299324768515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45969.299324768515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45969.299324768515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45969.299324768515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45969.299324768515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45969.299324768515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45969.299324768515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45969.299324768515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45969.299324768515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45969.299324768515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45969.299324768515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45969.299324768515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45969.299324768515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45969.299324768515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45969.299324768515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45969.299324768515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45969.299324768515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45969.299324768515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45969.299324768515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45969.299324768515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45969.299324768515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45969.299324768515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45969.299324768515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45969.299324768515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45969.299324768515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45969.299324768515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45969.299324768515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45969.299324768515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45969.299324768515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45969.299324768515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45969.299324768515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45969.299324768515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45969.299324768515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45969.299324768515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45969.299324768515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45969.299324768515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45969.299324768515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45969.299324768515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45969.299324768515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45969.299324768515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45969.299324768515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45969.299324768515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45969.299324768515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45969.299324768515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45969.299324768515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45969.299324768515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45969.299324768515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45969.299324768515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45969.299324768515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45969.299324768515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45969.299324768515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45969.299324768515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45969.299324768515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45969.299324768515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45969.299324768515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45969.299324768515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45969.299324768515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45969.299324768515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45969.299324768515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45969.299324768515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45969.299324768515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45969.299324768515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45969.299324768515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45969.299324768515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45969.299324768515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45969.299324768515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45969.299324768515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45969.299324768515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45969.299324768515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45969.299324768515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45969.299324768515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45969.299324768515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45969.299324768515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45969.299324768515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45969.299324768515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45969.299324768515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45969.299324768515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45969.299324768515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45969.299324768515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45969.299324768515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45969.299324768515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45969.299324768515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45969.299324768515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45969.299324768515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45969.299324768515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45969.299324768515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45969.299324768515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45969.299324768515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45969.299324768515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45969.299324768515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45969.299324768515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45969.299324768515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45969.299324768515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45969.299324768515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45969.299324768515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45969.299324768515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45969.299324768515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45969.299324768515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45969.299324768515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45969.299324768515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45969.299324768515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45969.299324768515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45969.299324768515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45969.299324768515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45969.299324768515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45969.299324768515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45969.299324768515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45969.299324768515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45969.299324768515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45969.299324768515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45969.299324768515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45969.299324768515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45969.299324768515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45969.299324768515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45969.299324768515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45969.299324768515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45969.299324768515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45969.299324768515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45969.299324768515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45969.299324768515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45969.299324768515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45969.299324768515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45969.299324768515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45969.299324768515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45969.299324768515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45969.299324768515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45969.299324768515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45969.299324768515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45969.299324768515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45969.299324768515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45969.299324768515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45969.299324768515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45969.299324768515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45969.299324768515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45969.299324768515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45969.299324768515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45969.299324768515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45969.299324768515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45969.299324768515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45969.299324768515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45969.299324768515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45969.299324768515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45969.299324768515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45969.299324768515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45969.299324768515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45969.299324768515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45969.299324768515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45969.299324768515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45969.299324768515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45969.299324768515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45969.299324768515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45969.299324768515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45969.299324768515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45969.299324768515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45969.299324768515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45969.299324768515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45969.299324768515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45969.299324768515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45969.299324768515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45969.299324768515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45969.299324768515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45969.299324768515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45969.299324768515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45969.299324768515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45969.299324768515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45969.299324768515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45969.299324768515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45969.299324768515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45969.299324768515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45969.299324768515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45969.299324768515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45969.299324768515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45969.299324768515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45969.299324768515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45969.299324768515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45969.299324768515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45969.299324768515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45969.299324768515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45969.299324768515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45969.299324768515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45969.299324768515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45969.299324768515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45969.299324768515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45969.299324768515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45969.299324768515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45969.299324768515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45969.299324768515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45969.299324768515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45969.299324768515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45969.299324768515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45969.299324768515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45969.299324768515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45969.299324768515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45969.299324768515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45969.299324768515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45969.299324768515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45969.299324768515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45969.299324768515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45969.299324768515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45969.299324768515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45969.299324768515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45969.299324768515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45969.299324768515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45969.299324768515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45969.299324768515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45969.299324768515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45969.299324768515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45969.299324768515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45969.299324768515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45969.299324768515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45969.299324768515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45969.299324768515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45969.299324768515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45969.299324768515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45969.299324768515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45969.299324768515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45969.299324768515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45969.299324768515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45969.299324768515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45969.299324768515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45969.299324768515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45969.299324768515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45969.299324768515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45969.299324768515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45969.299324768515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45969.299324768515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45969.299324768515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45969.299324768515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45969.299324768515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45969.299324768515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45969.299324768515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45969.299324768515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45969.299324768515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45969.299324768515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45969.299324768515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45969.299324768515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45969.299324768515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45969.299324768515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45969.299324768515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45969.299324768515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45969.299324768515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45969.299324768515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45969.299324768515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45969.299324768515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45969.299324768515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45969.299324768515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45969.299324768515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45969.299324768515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45969.299324768515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45969.299324768515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45969.299324768515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45969.299324768515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45969.299324768515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45969.299324768515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45969.299324768515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45969.299324768515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45969.299324768515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45969.299324768515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45969.299324768515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45969.299324768515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45969.299324768515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45969.299324768515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45969.299324768515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45969.299324768515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45969.299324768515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45969.299324768515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45969.299324768515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45969.299324768515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45969.299324768515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45969.299324768515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45969.299324768515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45969.299324768515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45969.299324768515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45969.299324768515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45969.299324768515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45969.299324768515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45969.299324768515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45969.299324768515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45969.299324768515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45969.299324768515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45969.299324768515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45969.299324768515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45969.299324768515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45969.299324768515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45969.299324768515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45969.299324768515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45969.299324768515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45969.299324768515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45969.299324768515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45969.299324768515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45969.299324768515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45969.299324768515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45969.299324768515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45969.299324768515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45969.299324768515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45969.299324768515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45969.299324768515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45969.299324768515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45969.299324768515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45969.299324768515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45969.299324768515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45969.299324768515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45969.299324768515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45969.299324768515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45969.299324768515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45969.299324768515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45969.299324768515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45969.299324768515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45969.299324768515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45969.299324768515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45969.299324768515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45969.299324768515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45969.299324768515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45969.299324768515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45969.299324768515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45969.299324768515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45969.299324768515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45969.299324768515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45969.299324768515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45969.299324768515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45969.299324768515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45969.299324768515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45969.299324768515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45969.299324768515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45969.299324768515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45969.299324768515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45969.299324768515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45969.299324768515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45969.299324768515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45969.299324768515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45969.299324768515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45969.299324768515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45969.299324768515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45969.299324768515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45969.299324768515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45969.299324768515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45969.299324768515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45969.299324768515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45969.299324768515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45969.299324768515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45969.299324768515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45969.299324768515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45969.299324768515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45969.299324768515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45969.299324768515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45969.299324768515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45969.299324768515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45969.299324768515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45969.299324768515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45969.299324768515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45969.299324768515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45969.299324768515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45969.299324768515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45969.299324768515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45969.299324768515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45969.299324768515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45969.299324768515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45969.299324768515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45969.299324768515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45969.299324768515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45969.299324768515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45969.299324768515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45969.299324768515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45969.299324768515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45969.299324768515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45969.299324768515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45969.299324768515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45969.299324768515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45969.299324768515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45969.299324768515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45969.299324768515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45969.299324768515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45969.299324768515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45969.299324768515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45969.299324768515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45969.299324768515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45969.299324768515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45969.299324768515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45969.299324768515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45969.299324768515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45969.299324768515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45969.299324768515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45969.299324768515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45969.299324768515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45969.299324768515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45969.299324768515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45969.299324768515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45969.299324768515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45969.299324768515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45969.299324768515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45969.299324768515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45969.299324768515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45969.299324768515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45969.299324768515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45969.299324768515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45969.299324768515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45969.299324768515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45969.299324768515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45969.299324768515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45969.299324768515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45969.299324768515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45969.299324768515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45969.299324768515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45969.299324768515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45969.299324768515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45969.299324768515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45969.299324768515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45969.299324768515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45969.299324768515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45969.299324768515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45969.299324768515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45969.299324768515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45969.299324768515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45969.299324768515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45969.299324768515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45969.299324768515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45969.299324768515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45969.299324768515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45969.299324768515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45969.299324768515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45969.299324768515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45969.299324768515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45969.299324768515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45969.299324768515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45969.299324768515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45969.299324768515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45969.299324768515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45969.299324768515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45969.299324768515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45969.299324768515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45969.299324768515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45969.299324768515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45969.299324768515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45969.299324768515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45969.299324768515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45969.299324768515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45969.299324768515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45969.299324768515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45969.299324768515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45969.299324768515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45969.299324768515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45969.299324768515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45969.299324768515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45969.299324768515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45969.299324768515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45969.299324768515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45969.299324768515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45969.299324768515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45969.299324768515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45969.299324768515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45969.299324768515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45969.299324768515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45969.299324768515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45969.299324768515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45969.299324768515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45969.299324768515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45969.299324768515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45969.299324768515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45969.299324768515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45969.299324768515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45969.299324768515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45969.299324768515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45969.299324768515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45969.299324768515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45969.299324768515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45969.299324768515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45969.299324768515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45969.299324768515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45969.299324768515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45969.299324768515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45969.299324768515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45969.299324768515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45969.299324768515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45969.299324768515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45969.299324768515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45969.299324768515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45969.299324768515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45969.299324768515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45969.299324768515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45969.299324768515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45969.299324768515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45969.299324768515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45969.299324768515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45969.299324768515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45969.299324768515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45969.299324768515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45969.299324768515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45969.299324768515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45969.299324768515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45969.299324768515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45969.299324768515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45969.299324768515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45969.299324768515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45969.299324768515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45969.299324768515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45969.299324768515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45969.299324768515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45969.299324768515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45969.299324768515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45969.299324768515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45969.299324768515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45969.299324768515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45969.299324768515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45969.299324768515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45969.299324768515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45969.299324768515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45969.299324768515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45969.299324768515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45969.299324768515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45969.299324768515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45969.299324768515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45969.299324768515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45969.299324768515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45969.299324768515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45969.299324768515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45969.299324768515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45969.299324768515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45969.299324768515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45969.299324768515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45969.299324768515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45969.299324768515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45969.299324768515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45969.299324768515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45969.299324768515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45969.299324768515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45969.299324768515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45969.299324768515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45969.299324768515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45969.299324768515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45969.299324768515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45969.299324768515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45969.299324768515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45969.299324768515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45969.299324768515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45969.299324768515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45969.299324768515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45969.299324768515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45969.299324768515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45969.299324768515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45969.299324768515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45969.299324768515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45969.299324768515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45969.299324768515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45969.299324768515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45969.299324768515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45969.299324768515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45969.299324768515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45969.299324768515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45969.299324768515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45969.299324768515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45969.299324768515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45969.299324768515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45969.299324768515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45969.299324768515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45969.299324768515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45969.299324768515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45969.299324768515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45969.299324768515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45969.299324768515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45969.299324768515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45969.299324768515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45969.299324768515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45969.299324768515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45969.299324768515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45969.299324768515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45969.299324768515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45969.299324768515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45969.299324768515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45969.299324768515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45969.299324768515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45969.299324768515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45969.299324768515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45969.299324768515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45969.299324768515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45969.299324768515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45969.299324768515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45969.299324768515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45969.299324768515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45969.299324768515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45969.299324768515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45969.299324768515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45969.299324768515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45969.299324768515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45969.299324768515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45969.299324768515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45969.299324768515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45969.299324768515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45969.299324768515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45969.299324768515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45969.299324768515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45969.299324768515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45969.299324768515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45969.299324768515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45969.299324768515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45969.299324768515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45969.299324768515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45969.299324768515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45969.299324768515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45969.299324768515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45969.299324768515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45969.299324768515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45969.299324768515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45969.299324768515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45969.299324768515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45969.299324768515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45969.299324768515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45969.299324768515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45969.299324768515</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32" ca="1" si="0">IFERROR(NOW()-F2,"")</f>
        <v>265.81860717591917</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95"/>
      <c r="F3" s="111"/>
      <c r="G3" s="112">
        <f t="shared" ca="1" si="0"/>
        <v>45969.299324768515</v>
      </c>
      <c r="H3" s="111"/>
      <c r="I3" s="108" t="str">
        <f>IFERROR(VLOOKUP(D3,DB!A:F,6,0),"")</f>
        <v/>
      </c>
      <c r="J3" s="141" t="str">
        <f>IFERROR(VLOOKUP(D3,DB!A:G,7,0),"")</f>
        <v/>
      </c>
      <c r="K3" s="113"/>
      <c r="L3" s="110" t="str">
        <f>IFERROR(VLOOKUP(D3,DB!A:I,9,0),"")</f>
        <v/>
      </c>
    </row>
    <row r="4" spans="1:16" ht="15" customHeight="1">
      <c r="A4" s="108"/>
      <c r="B4" s="108" t="str">
        <f>IFERROR(VLOOKUP(D4,DB!A:K,11,0),"")</f>
        <v/>
      </c>
      <c r="C4" s="109"/>
      <c r="D4" s="110"/>
      <c r="E4" s="95"/>
      <c r="F4" s="111"/>
      <c r="G4" s="112">
        <f t="shared" ca="1" si="0"/>
        <v>45969.299324768515</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45969.299324768515</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45969.299324768515</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45969.299324768515</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45969.299324768515</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45969.299324768515</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45969.299324768515</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45969.299324768515</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45969.299324768515</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45969.299324768515</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45969.299324768515</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45969.299324768515</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45969.299324768515</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45969.299324768515</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45969.299324768515</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45969.299324768515</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45969.299324768515</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45969.299324768515</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45969.299324768515</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45969.299324768515</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45969.299324768515</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45969.299324768515</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45969.299324768515</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45969.299324768515</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45969.299324768515</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45969.299324768515</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45969.299324768515</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45969.299324768515</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45969.299324768515</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45969.299324768515</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45969.299324768515</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45969.299324768515</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45969.299324768515</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45969.299324768515</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45969.299324768515</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45969.299324768515</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45969.299324768515</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45969.299324768515</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45969.299324768515</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45969.299324768515</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45969.299324768515</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45969.299324768515</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45969.299324768515</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45969.299324768515</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45969.299324768515</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45969.299324768515</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45969.299324768515</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45969.299324768515</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45969.299324768515</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45969.299324768515</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45969.299324768515</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45969.299324768515</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45969.299324768515</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45969.299324768515</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45969.299324768515</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45969.299324768515</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45969.299324768515</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45969.299324768515</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45969.299324768515</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45969.299324768515</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45969.299324768515</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45969.299324768515</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45969.299324768515</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45969.299324768515</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45969.299324768515</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45969.299324768515</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45969.299324768515</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45969.299324768515</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45969.299324768515</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45969.299324768515</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45969.299324768515</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45969.299324768515</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45969.299324768515</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45969.299324768515</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45969.299324768515</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45969.299324768515</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45969.299324768515</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45969.299324768515</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45969.299324768515</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45969.299324768515</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45969.299324768515</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45969.299324768515</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45969.299324768515</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45969.299324768515</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45969.299324768515</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45969.299324768515</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45969.299324768515</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45969.299324768515</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45969.299324768515</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45969.299324768515</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45969.299324768515</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45969.299324768515</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45969.299324768515</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45969.299324768515</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45969.299324768515</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45969.299324768515</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45969.299324768515</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45969.299324768515</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45969.299324768515</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45969.299324768515</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7"/>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39109</v>
      </c>
      <c r="B2" s="37" t="str">
        <f>IFERROR(VLOOKUP(D2,DB!A:K,11,0),"")</f>
        <v>R5</v>
      </c>
      <c r="C2" s="37">
        <v>3</v>
      </c>
      <c r="D2" s="107" t="s">
        <v>36011</v>
      </c>
      <c r="E2" s="37" t="s">
        <v>39021</v>
      </c>
      <c r="F2" s="38">
        <v>45891.832060185188</v>
      </c>
      <c r="G2" s="122">
        <f ca="1">IFERROR(NOW()-F2,"")</f>
        <v>77.467264583327051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22">
        <f t="shared" ref="G3" ca="1" si="0">IFERROR(NOW()-F3,"")</f>
        <v>43.110447453698725</v>
      </c>
      <c r="H3" s="38">
        <v>45926.158159722225</v>
      </c>
      <c r="I3" s="37" t="str">
        <f>IFERROR(VLOOKUP(D3,DB!A:F,6,0),"")</f>
        <v>SCECO</v>
      </c>
      <c r="J3" s="37" t="str">
        <f>IFERROR(VLOOKUP(D3,DB!A:G,7,0),"")</f>
        <v>Good</v>
      </c>
      <c r="K3" s="37" t="s">
        <v>39112</v>
      </c>
      <c r="L3" s="37" t="str">
        <f>IFERROR(VLOOKUP(D3,DB!A:I,9,0),"")</f>
        <v>Latis</v>
      </c>
      <c r="M3" s="106"/>
    </row>
    <row r="4" spans="1:13" ht="48" customHeight="1">
      <c r="A4" s="130" t="s">
        <v>39113</v>
      </c>
      <c r="B4" s="130" t="str">
        <f>IFERROR(VLOOKUP(D4,DB!A:K,11,0),"")</f>
        <v>R5</v>
      </c>
      <c r="C4" s="130">
        <v>1</v>
      </c>
      <c r="D4" s="130" t="s">
        <v>34758</v>
      </c>
      <c r="E4" s="130" t="s">
        <v>39100</v>
      </c>
      <c r="F4" s="131">
        <v>45948.661111111112</v>
      </c>
      <c r="G4" s="132">
        <f t="shared" ref="G4:G66" ca="1" si="1">IFERROR(NOW()-F4,"")</f>
        <v>20.638213657402957</v>
      </c>
      <c r="H4" s="131">
        <v>45948.661111111112</v>
      </c>
      <c r="I4" s="130" t="str">
        <f>IFERROR(VLOOKUP(D4,DB!A:F,6,0),"")</f>
        <v>SCECO</v>
      </c>
      <c r="J4" s="130" t="str">
        <f>IFERROR(VLOOKUP(D4,DB!A:G,7,0),"")</f>
        <v>Dead</v>
      </c>
      <c r="K4" s="130" t="s">
        <v>39114</v>
      </c>
      <c r="L4" s="130" t="str">
        <f>IFERROR(VLOOKUP(D4,DB!A:I,9,0),"")</f>
        <v>Latis</v>
      </c>
    </row>
    <row r="5" spans="1:13">
      <c r="A5" s="130" t="s">
        <v>39115</v>
      </c>
      <c r="B5" s="130" t="str">
        <f>IFERROR(VLOOKUP(D5,DB!A:K,11,0),"")</f>
        <v>R5</v>
      </c>
      <c r="C5" s="130">
        <v>1</v>
      </c>
      <c r="D5" s="130" t="s">
        <v>32330</v>
      </c>
      <c r="E5" s="107" t="s">
        <v>39021</v>
      </c>
      <c r="F5" s="131">
        <v>45968.848599537036</v>
      </c>
      <c r="G5" s="132">
        <f t="shared" ca="1" si="1"/>
        <v>0.45072523147973698</v>
      </c>
      <c r="H5" s="131">
        <v>45968.827465277776</v>
      </c>
      <c r="I5" s="130" t="str">
        <f>IFERROR(VLOOKUP(D5,DB!A:F,6,0),"")</f>
        <v>SCECO</v>
      </c>
      <c r="J5" s="130" t="str">
        <f>IFERROR(VLOOKUP(D5,DB!A:G,7,0),"")</f>
        <v>Dead</v>
      </c>
      <c r="K5" s="130" t="s">
        <v>39116</v>
      </c>
      <c r="L5" s="130" t="str">
        <f>IFERROR(VLOOKUP(D5,DB!A:I,9,0),"")</f>
        <v>Latis</v>
      </c>
    </row>
    <row r="6" spans="1:13" ht="30">
      <c r="A6" s="130" t="s">
        <v>39117</v>
      </c>
      <c r="B6" s="130" t="str">
        <f>IFERROR(VLOOKUP(D6,DB!A:K,11,0),"")</f>
        <v>R5</v>
      </c>
      <c r="C6" s="130">
        <v>1</v>
      </c>
      <c r="D6" s="130" t="s">
        <v>31937</v>
      </c>
      <c r="E6" s="130" t="s">
        <v>39021</v>
      </c>
      <c r="F6" s="131">
        <v>45969.156712962962</v>
      </c>
      <c r="G6" s="132">
        <f t="shared" ca="1" si="1"/>
        <v>0.14261180555331521</v>
      </c>
      <c r="H6" s="131">
        <v>45968.953599537039</v>
      </c>
      <c r="I6" s="130" t="str">
        <f>IFERROR(VLOOKUP(D6,DB!A:F,6,0),"")</f>
        <v>SCECO</v>
      </c>
      <c r="J6" s="130" t="str">
        <f>IFERROR(VLOOKUP(D6,DB!A:G,7,0),"")</f>
        <v>Good</v>
      </c>
      <c r="K6" s="130" t="s">
        <v>39118</v>
      </c>
      <c r="L6" s="130" t="str">
        <f>IFERROR(VLOOKUP(D6,DB!A:I,9,0),"")</f>
        <v>Latis</v>
      </c>
    </row>
    <row r="7" spans="1:13">
      <c r="A7" s="130" t="s">
        <v>39119</v>
      </c>
      <c r="B7" s="130" t="str">
        <f>IFERROR(VLOOKUP(D7,DB!A:K,11,0),"")</f>
        <v>R5</v>
      </c>
      <c r="C7" s="130">
        <v>1</v>
      </c>
      <c r="D7" s="130" t="s">
        <v>33317</v>
      </c>
      <c r="E7" s="130" t="s">
        <v>39021</v>
      </c>
      <c r="F7" s="131">
        <v>45969.2500462963</v>
      </c>
      <c r="G7" s="132">
        <f t="shared" ca="1" si="1"/>
        <v>4.9278472215519287E-2</v>
      </c>
      <c r="H7" s="131">
        <v>45969.233043981483</v>
      </c>
      <c r="I7" s="130" t="str">
        <f>IFERROR(VLOOKUP(D7,DB!A:F,6,0),"")</f>
        <v>Generator-SG</v>
      </c>
      <c r="J7" s="130" t="str">
        <f>IFERROR(VLOOKUP(D7,DB!A:G,7,0),"")</f>
        <v>Vandalized</v>
      </c>
      <c r="K7" s="130" t="s">
        <v>39120</v>
      </c>
      <c r="L7" s="130" t="str">
        <f>IFERROR(VLOOKUP(D7,DB!A:I,9,0),"")</f>
        <v>Latis</v>
      </c>
    </row>
    <row r="8" spans="1:13">
      <c r="A8" s="130"/>
      <c r="B8" s="130" t="str">
        <f>IFERROR(VLOOKUP(D8,DB!A:K,11,0),"")</f>
        <v/>
      </c>
      <c r="C8" s="130"/>
      <c r="D8" s="130"/>
      <c r="E8" s="130"/>
      <c r="F8" s="131"/>
      <c r="G8" s="132">
        <f t="shared" ca="1" si="1"/>
        <v>45969.299324768515</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45969.299324768515</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45969.299324768515</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45969.299324768515</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45969.299324768515</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45969.299324768515</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45969.299324768515</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45969.299324768515</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45969.299324768515</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45969.299324768515</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45969.299324768515</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45969.299324768515</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45969.299324768515</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45969.299324768515</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45969.299324768515</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45969.299324768515</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45969.299324768515</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45969.299324768515</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45969.299324768515</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45969.299324768515</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45969.299324768515</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45969.299324768515</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45969.299324768515</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45969.299324768515</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45969.299324768515</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45969.299324768515</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45969.299324768515</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45969.299324768515</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45969.299324768515</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45969.299324768515</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45969.299324768515</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45969.299324768515</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45969.299324768515</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45969.299324768515</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45969.299324768515</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45969.299324768515</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45969.299324768515</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45969.299324768515</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45969.299324768515</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45969.299324768515</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1"/>
      <c r="G48" s="132">
        <f t="shared" ca="1" si="1"/>
        <v>45969.299324768515</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45969.299324768515</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45969.299324768515</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45969.299324768515</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45969.299324768515</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45969.299324768515</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45969.299324768515</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45969.299324768515</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45969.299324768515</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45969.299324768515</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45969.299324768515</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45969.299324768515</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45969.299324768515</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45969.299324768515</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45969.299324768515</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45969.299324768515</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45969.299324768515</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45969.299324768515</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1"/>
        <v>45969.299324768515</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ref="G67:G130" ca="1" si="2">IFERROR(NOW()-F67,"")</f>
        <v>45969.299324768515</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45969.299324768515</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45969.299324768515</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45969.299324768515</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45969.299324768515</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45969.299324768515</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45969.299324768515</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45969.299324768515</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45969.299324768515</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45969.299324768515</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45969.299324768515</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45969.299324768515</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45969.299324768515</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45969.299324768515</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45969.299324768515</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45969.299324768515</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45969.299324768515</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45969.299324768515</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45969.299324768515</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45969.299324768515</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45969.299324768515</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45969.299324768515</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45969.299324768515</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45969.299324768515</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45969.299324768515</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45969.299324768515</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45969.299324768515</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45969.299324768515</v>
      </c>
      <c r="H94" s="131"/>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45969.299324768515</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45969.299324768515</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45969.299324768515</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45969.299324768515</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45969.299324768515</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45969.299324768515</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45969.299324768515</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45969.299324768515</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45969.299324768515</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45969.299324768515</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45969.299324768515</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45969.299324768515</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45969.299324768515</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45969.299324768515</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45969.299324768515</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45969.299324768515</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45969.299324768515</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45969.299324768515</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45969.299324768515</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45969.299324768515</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45969.299324768515</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45969.299324768515</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45969.299324768515</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45969.299324768515</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45969.299324768515</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45969.299324768515</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45969.299324768515</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45969.299324768515</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2">
        <f t="shared" ca="1" si="2"/>
        <v>45969.299324768515</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45969.299324768515</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45969.299324768515</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45969.299324768515</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45969.299324768515</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45969.299324768515</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45969.299324768515</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2"/>
        <v>45969.299324768515</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ref="G131:G194" ca="1" si="3">IFERROR(NOW()-F131,"")</f>
        <v>45969.299324768515</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45969.299324768515</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45969.299324768515</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45969.299324768515</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45969.299324768515</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45969.299324768515</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45969.299324768515</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45969.299324768515</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45969.299324768515</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45969.299324768515</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45969.299324768515</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45969.299324768515</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45969.299324768515</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45969.299324768515</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45969.299324768515</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45969.299324768515</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45969.299324768515</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45969.299324768515</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45969.299324768515</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45969.299324768515</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45969.299324768515</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45969.299324768515</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45969.299324768515</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45969.299324768515</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45969.299324768515</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45969.299324768515</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45969.299324768515</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45969.299324768515</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45969.299324768515</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45969.299324768515</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45969.299324768515</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45969.299324768515</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45969.299324768515</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45969.299324768515</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45969.299324768515</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45969.299324768515</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45969.299324768515</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45969.299324768515</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45969.299324768515</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45969.299324768515</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45969.299324768515</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45969.299324768515</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45969.299324768515</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45969.299324768515</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45969.299324768515</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45969.299324768515</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45969.299324768515</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45969.299324768515</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45969.299324768515</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45969.299324768515</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45969.299324768515</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45969.299324768515</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45969.299324768515</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45969.299324768515</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45969.299324768515</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45969.299324768515</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45969.299324768515</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45969.299324768515</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45969.299324768515</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45969.299324768515</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45969.299324768515</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45969.299324768515</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45969.299324768515</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3"/>
        <v>45969.299324768515</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ref="G195:G258" ca="1" si="4">IFERROR(NOW()-F195,"")</f>
        <v>45969.299324768515</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45969.299324768515</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45969.299324768515</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45969.299324768515</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45969.299324768515</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45969.299324768515</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45969.299324768515</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45969.299324768515</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45969.299324768515</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45969.299324768515</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45969.299324768515</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45969.299324768515</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45969.299324768515</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45969.299324768515</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45969.299324768515</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45969.299324768515</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45969.299324768515</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45969.299324768515</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45969.299324768515</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45969.299324768515</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45969.299324768515</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45969.299324768515</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45969.299324768515</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45969.299324768515</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45969.299324768515</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45969.299324768515</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45969.299324768515</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45969.299324768515</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45969.299324768515</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45969.299324768515</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45969.299324768515</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45969.299324768515</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45969.299324768515</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45969.299324768515</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45969.299324768515</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45969.299324768515</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45969.299324768515</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45969.299324768515</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45969.299324768515</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45969.299324768515</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45969.299324768515</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45969.299324768515</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45969.299324768515</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45969.299324768515</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45969.299324768515</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45969.299324768515</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45969.299324768515</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45969.299324768515</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45969.299324768515</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45969.299324768515</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45969.299324768515</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45969.299324768515</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45969.299324768515</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45969.299324768515</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45969.299324768515</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45969.299324768515</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45969.299324768515</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45969.299324768515</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45969.299324768515</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45969.299324768515</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45969.299324768515</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45969.299324768515</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45969.299324768515</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4"/>
        <v>45969.299324768515</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ref="G259:G322" ca="1" si="5">IFERROR(NOW()-F259,"")</f>
        <v>45969.299324768515</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45969.299324768515</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45969.299324768515</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45969.299324768515</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45969.299324768515</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45969.299324768515</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45969.299324768515</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45969.299324768515</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45969.299324768515</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45969.299324768515</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45969.299324768515</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45969.299324768515</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45969.299324768515</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45969.299324768515</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45969.299324768515</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45969.299324768515</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45969.299324768515</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45969.299324768515</v>
      </c>
      <c r="H276" s="130"/>
      <c r="I276" s="130" t="str">
        <f>IFERROR(VLOOKUP(D276,DB!A:F,6,0),"")</f>
        <v/>
      </c>
      <c r="J276" s="130" t="str">
        <f>IFERROR(VLOOKUP(D276,DB!A:G,7,0),"")</f>
        <v/>
      </c>
      <c r="K276" s="130"/>
      <c r="L276" s="130" t="str">
        <f>IFERROR(VLOOKUP(D276,DB!A:I,9,0),"")</f>
        <v/>
      </c>
    </row>
    <row r="277" spans="1:12">
      <c r="A277" s="130"/>
      <c r="B277" s="130" t="str">
        <f>IFERROR(VLOOKUP(D277,DB!A:K,11,0),"")</f>
        <v/>
      </c>
      <c r="C277" s="130"/>
      <c r="D277" s="130"/>
      <c r="E277" s="130"/>
      <c r="F277" s="130"/>
      <c r="G277" s="130">
        <f t="shared" ca="1" si="5"/>
        <v>45969.299324768515</v>
      </c>
      <c r="H277" s="130"/>
      <c r="I277" s="130" t="str">
        <f>IFERROR(VLOOKUP(D277,DB!A:F,6,0),"")</f>
        <v/>
      </c>
      <c r="J277" s="130" t="str">
        <f>IFERROR(VLOOKUP(D277,DB!A:G,7,0),"")</f>
        <v/>
      </c>
      <c r="K277" s="130"/>
      <c r="L277" s="130" t="str">
        <f>IFERROR(VLOOKUP(D277,DB!A:I,9,0),"")</f>
        <v/>
      </c>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row r="317" spans="1:12">
      <c r="A317" s="130"/>
      <c r="B317" s="130"/>
      <c r="C317" s="130"/>
      <c r="D317" s="130"/>
      <c r="E317" s="130"/>
      <c r="F317" s="130"/>
      <c r="G317" s="130"/>
      <c r="H317" s="130"/>
      <c r="I317" s="130"/>
      <c r="J317" s="130"/>
      <c r="K317" s="130"/>
      <c r="L317" s="130"/>
    </row>
  </sheetData>
  <dataValidations count="2">
    <dataValidation allowBlank="1" showInputMessage="1" showErrorMessage="1" sqref="E1" xr:uid="{920C6338-E771-4DAE-8C89-92A9093EA4DE}"/>
    <dataValidation type="list" allowBlank="1" showInputMessage="1" showErrorMessage="1" sqref="E2:E2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39121</v>
      </c>
      <c r="B2" s="148" t="str">
        <f>IFERROR(VLOOKUP(D2,DB!A:K,11,0),"")</f>
        <v>R6</v>
      </c>
      <c r="C2" s="149">
        <v>1</v>
      </c>
      <c r="D2" s="148" t="s">
        <v>31303</v>
      </c>
      <c r="E2" s="130" t="s">
        <v>39021</v>
      </c>
      <c r="F2" s="150">
        <v>45969.265092592592</v>
      </c>
      <c r="G2" s="105">
        <f t="shared" ref="G2:G17" ca="1" si="0">IFERROR(NOW()-F2,"-")</f>
        <v>3.4232175923534669E-2</v>
      </c>
      <c r="H2" s="150">
        <v>45969.2578125</v>
      </c>
      <c r="I2" s="148" t="str">
        <f>IFERROR(VLOOKUP(D2,DB!A:F,6,0),"")</f>
        <v>SCECO</v>
      </c>
      <c r="J2" s="148" t="str">
        <f>IFERROR(VLOOKUP(D2,DB!A:G,7,0),"")</f>
        <v>Vandalized+No BB Design</v>
      </c>
      <c r="K2" s="151" t="s">
        <v>39122</v>
      </c>
      <c r="L2" s="152" t="str">
        <f>IFERROR(VLOOKUP(D2,DB!A:I,9,0),"")</f>
        <v>Latis</v>
      </c>
    </row>
    <row r="3" spans="1:16382" ht="31.5" customHeight="1">
      <c r="A3" s="147"/>
      <c r="B3" s="148" t="str">
        <f>IFERROR(VLOOKUP(D3,DB!A:K,11,0),"")</f>
        <v/>
      </c>
      <c r="C3" s="149"/>
      <c r="D3" s="148"/>
      <c r="E3" s="130"/>
      <c r="F3" s="150"/>
      <c r="G3" s="105">
        <f t="shared" ca="1" si="0"/>
        <v>45969.299324768515</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45969.299324768515</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45969.299324768515</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45969.299324768515</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45969.299324768515</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45969.299324768515</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45969.299324768515</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45969.299324768515</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45969.299324768515</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45969.299324768515</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45969.299324768515</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45969.299324768515</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45969.299324768515</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45969.299324768515</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45969.299324768515</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45969.299324768515</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45969.299324768515</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45969.299324768515</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45969.299324768515</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45969.299324768515</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45969.299324768515</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45969.299324768515</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45969.299324768515</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45969.299324768515</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45969.299324768515</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45969.299324768515</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45969.299324768515</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45969.299324768515</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45969.299324768515</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45969.299324768515</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45969.299324768515</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45969.299324768515</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45969.299324768515</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45969.299324768515</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45969.299324768515</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45969.299324768515</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45969.299324768515</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45969.299324768515</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45969.299324768515</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45969.299324768515</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45969.299324768515</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45969.299324768515</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45969.299324768515</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45969.299324768515</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45969.299324768515</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45969.299324768515</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45969.299324768515</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45969.299324768515</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45969.299324768515</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45969.299324768515</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45969.299324768515</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45969.299324768515</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45969.299324768515</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45969.299324768515</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45969.299324768515</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45969.299324768515</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45969.299324768515</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45969.299324768515</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45969.299324768515</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45969.299324768515</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45969.299324768515</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45969.299324768515</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45969.299324768515</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45969.299324768515</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45969.299324768515</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45969.299324768515</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45969.299324768515</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45969.299324768515</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45969.299324768515</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45969.299324768515</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45969.299324768515</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45969.299324768515</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45969.299324768515</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45969.299324768515</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45969.299324768515</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45969.299324768515</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45969.299324768515</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45969.299324768515</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45969.299324768515</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45969.299324768515</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45969.299324768515</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45969.299324768515</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45969.299324768515</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45969.299324768515</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45969.299324768515</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45969.299324768515</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45969.299324768515</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45969.299324768515</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45969.299324768515</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45969.299324768515</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45969.299324768515</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45969.299324768515</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45969.299324768515</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45969.299324768515</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45969.299324768515</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45969.299324768515</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45969.299324768515</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45969.299324768515</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45969.299324768515</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45969.299324768515</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45969.299324768515</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45969.299324768515</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45969.299324768515</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45969.299324768515</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45969.299324768515</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45969.299324768515</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45969.299324768515</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45969.299324768515</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45969.299324768515</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45969.299324768515</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45969.299324768515</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45969.299324768515</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45969.299324768515</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45969.299324768515</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45969.299324768515</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45969.299324768515</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45969.299324768515</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45969.299324768515</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45969.299324768515</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45969.299324768515</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45969.299324768515</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45969.299324768515</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45969.299324768515</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45969.299324768515</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45969.299324768515</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45969.299324768515</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45969.299324768515</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45969.299324768515</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45969.299324768515</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45969.299324768515</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45969.299324768515</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45969.299324768515</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45969.299324768515</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45969.299324768515</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45969.299324768515</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45969.299324768515</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45969.299324768515</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45969.299324768515</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45969.299324768515</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45969.299324768515</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45969.299324768515</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45969.299324768515</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45969.299324768515</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45969.299324768515</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45969.299324768515</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45969.299324768515</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45969.299324768515</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45969.299324768515</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45969.299324768515</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45969.299324768515</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45969.299324768515</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45969.299324768515</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45969.299324768515</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45969.299324768515</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45969.299324768515</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45969.299324768515</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45969.299324768515</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45969.299324768515</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45969.299324768515</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45969.299324768515</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45969.299324768515</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45969.299324768515</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45969.299324768515</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45969.299324768515</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45969.299324768515</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45969.299324768515</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45969.299324768515</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45969.299324768515</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45969.299324768515</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45969.299324768515</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45969.299324768515</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45969.299324768515</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45969.299324768515</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45969.299324768515</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45969.299324768515</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45969.299324768515</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45969.299324768515</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45969.299324768515</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45969.299324768515</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45969.299324768515</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45969.299324768515</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45969.299324768515</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45969.299324768515</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45969.299324768515</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45969.299324768515</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45969.299324768515</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45969.299324768515</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45969.299324768515</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45969.299324768515</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45969.299324768515</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45969.299324768515</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45969.299324768515</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45969.299324768515</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45969.299324768515</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45969.299324768515</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45969.299324768515</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45969.299324768515</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2025-11-08T04:13:21Z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