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77" documentId="120_S{2AC9BD13-BADA-5192-A53E-5A8FF88502F6}" xr6:coauthVersionLast="47" xr6:coauthVersionMax="47" xr10:uidLastSave="{859F2D6A-F1F5-4E82-A803-A65CEA32273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<sst xmlns="http://schemas.openxmlformats.org/spreadsheetml/2006/main" count="181530" uniqueCount="39142">
  <si>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</si>
  <si>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</si>
  <si>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</si>
  <si>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</si>
  <si>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</si>
  <si>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</si>
  <si>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</si>
  <si>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</si>
  <si>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</si>
  <si>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</si>
  <si>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</si>
  <si>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</si>
  <si>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</si>
  <si>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</si>
  <si>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</si>
  <si>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</si>
  <si>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</si>
  <si>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</si>
  <si>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</si>
  <si>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</si>
  <si>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</si>
  <si>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</si>
  <si>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</si>
  <si>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</si>
  <si>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</si>
  <si>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</si>
  <si>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</si>
  <si>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</si>
  <si>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</si>
  <si>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</si>
  <si>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</si>
  <si>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</si>
  <si>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</si>
  <si>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</si>
  <si>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</si>
  <si>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</si>
  <si>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</si>
  <si>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</si>
  <si>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</si>
  <si>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</si>
  <si>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</si>
  <si>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</si>
  <si>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</si>
  <si>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</si>
  <si>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</si>
  <si>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</si>
  <si>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</si>
  <si>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</si>
  <si>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</si>
  <si>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</si>
  <si>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</si>
  <si>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</si>
  <si>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</si>
  <si>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</si>
  <si>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</si>
  <si>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</si>
  <si>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</si>
  <si>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</si>
  <si>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</si>
  <si>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</si>
  <si>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</si>
  <si>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</si>
  <si>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</si>
  <si>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</si>
  <si>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</si>
  <si>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</si>
  <si>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</si>
  <si>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</si>
  <si>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</si>
  <si>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</si>
  <si>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</si>
  <si>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</si>
  <si>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</si>
  <si>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</si>
  <si>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</si>
  <si>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</si>
  <si>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</si>
  <si>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</si>
  <si>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</si>
  <si>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</si>
  <si>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</si>
  <si>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</si>
  <si>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</si>
  <si>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</si>
  <si>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</si>
  <si>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</si>
  <si>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</si>
  <si>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</si>
  <si>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</si>
  <si>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</si>
  <si>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</si>
  <si>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</si>
  <si>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</si>
  <si>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</si>
  <si>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</si>
  <si>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</si>
  <si>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</si>
  <si>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</si>
  <si>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</si>
  <si>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</si>
  <si>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</si>
  <si>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</si>
  <si>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</si>
  <si>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</si>
  <si>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</si>
  <si>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</si>
  <si>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</si>
  <si>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</si>
  <si>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</si>
  <si>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</si>
  <si>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</si>
  <si>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</si>
  <si>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</si>
  <si>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</si>
  <si>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</si>
  <si>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</si>
  <si>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</si>
  <si>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</si>
  <si>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</si>
  <si>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</si>
  <si>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</si>
  <si>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</si>
  <si>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</si>
  <si>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</si>
  <si>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</si>
  <si>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</si>
  <si>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</si>
  <si>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</si>
  <si>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</si>
  <si>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</si>
  <si>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</si>
  <si>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</si>
  <si>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</si>
  <si>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</si>
  <si>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</si>
  <si>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</si>
  <si>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</si>
  <si>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</si>
  <si>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</si>
  <si>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</si>
  <si>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</si>
  <si>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</si>
  <si>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</si>
  <si>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</si>
  <si>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</si>
  <si>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</si>
  <si>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</si>
  <si>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</si>
  <si>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</si>
  <si>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</si>
  <si>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</si>
  <si>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</si>
  <si>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</si>
  <si>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</si>
  <si>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</si>
  <si>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</si>
  <si>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</si>
  <si>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</si>
  <si>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</si>
  <si>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</si>
  <si>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</si>
  <si>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</si>
  <si>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</si>
  <si>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</si>
  <si>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</si>
  <si>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</si>
  <si>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</si>
  <si>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</si>
  <si>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</si>
  <si>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</si>
  <si>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</si>
  <si>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</si>
  <si>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</si>
  <si>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</si>
  <si>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</si>
  <si>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</si>
  <si>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</si>
  <si>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</si>
  <si>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</si>
  <si>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</si>
  <si>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</si>
  <si>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</si>
  <si>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</si>
  <si>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</si>
  <si>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</si>
  <si>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</si>
  <si>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</si>
  <si>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</si>
  <si>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</si>
  <si>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</si>
  <si>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</si>
  <si>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</si>
  <si>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</si>
  <si>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</si>
  <si>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</si>
  <si>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</si>
  <si>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</si>
  <si>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</si>
  <si>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</si>
  <si>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</si>
  <si>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</si>
  <si>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</si>
  <si>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</si>
  <si>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</si>
  <si>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</si>
  <si>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</si>
  <si>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</si>
  <si>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</si>
  <si>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</si>
  <si>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</si>
  <si>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</si>
  <si>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</si>
  <si>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</si>
  <si>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</si>
  <si>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</si>
  <si>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</si>
  <si>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</si>
  <si>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</si>
  <si>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</si>
  <si>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</si>
  <si>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</si>
  <si>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</si>
  <si>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</si>
  <si>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</si>
  <si>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</si>
  <si>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</si>
  <si>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</si>
  <si>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</si>
  <si>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</si>
  <si>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</si>
  <si>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</si>
  <si>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</si>
  <si>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</si>
  <si>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</si>
  <si>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</si>
  <si>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</si>
  <si>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</si>
  <si>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</si>
  <si>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</si>
  <si>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</si>
  <si>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</si>
  <si>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</si>
  <si>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</si>
  <si>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</si>
  <si>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</si>
  <si>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</si>
  <si>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</si>
  <si>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</si>
  <si>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</si>
  <si>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</si>
  <si>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</si>
  <si>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</si>
  <si>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</si>
  <si>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</si>
  <si>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</si>
  <si>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</si>
  <si>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</si>
  <si>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</si>
  <si>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</si>
  <si>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</si>
  <si>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</si>
  <si>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</si>
  <si>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</si>
  <si>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</si>
  <si>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</si>
  <si>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</si>
  <si>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</si>
  <si>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</si>
  <si>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</si>
  <si>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</si>
  <si>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</si>
  <si>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</si>
  <si>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</si>
  <si>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</si>
  <si>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</si>
  <si>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</si>
  <si>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</si>
  <si>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</si>
  <si>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</si>
  <si>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</si>
  <si>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</si>
  <si>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</si>
  <si>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</si>
  <si>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</si>
  <si>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</si>
  <si>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</si>
  <si>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</si>
  <si>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</si>
  <si>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</si>
  <si>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</si>
  <si>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</si>
  <si>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</si>
  <si>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</si>
  <si>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</si>
  <si>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</si>
  <si>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</si>
  <si>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</si>
  <si>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</si>
  <si>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</si>
  <si>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</si>
  <si>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</si>
  <si>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</si>
  <si>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</si>
  <si>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</si>
  <si>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</si>
  <si>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</si>
  <si>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</si>
  <si>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</si>
  <si>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</si>
  <si>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</si>
  <si>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</si>
  <si>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</si>
  <si>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</si>
  <si>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</si>
  <si>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</si>
  <si>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</si>
  <si>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</si>
  <si>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</si>
  <si>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</si>
  <si>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</si>
  <si>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</si>
  <si>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</si>
  <si>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</si>
  <si>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</si>
  <si>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</si>
  <si>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</si>
  <si>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</si>
  <si>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</si>
  <si>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</si>
  <si>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</si>
  <si>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</si>
  <si>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</si>
  <si>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</si>
  <si>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</si>
  <si>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</si>
  <si>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</si>
  <si>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</si>
  <si>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</si>
  <si>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</si>
  <si>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</si>
  <si>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</si>
  <si>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</si>
  <si>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</si>
  <si>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</si>
  <si>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</si>
  <si>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</si>
  <si>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</si>
  <si>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</si>
  <si>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</si>
  <si>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</si>
  <si>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</si>
  <si>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</si>
  <si>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</si>
  <si>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</si>
  <si>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</si>
  <si>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</si>
  <si>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</si>
  <si>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</si>
  <si>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</si>
  <si>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</si>
  <si>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</si>
  <si>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</si>
  <si>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</si>
  <si>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</si>
  <si>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</si>
  <si>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</si>
  <si>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</si>
  <si>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</si>
  <si>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</si>
  <si>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</si>
  <si>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</si>
  <si>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</si>
  <si>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</si>
  <si>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</si>
  <si>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</si>
  <si>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</si>
  <si>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</si>
  <si>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</si>
  <si>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</si>
  <si>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</si>
  <si>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</si>
  <si>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</si>
  <si>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</si>
  <si>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</si>
  <si>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</si>
  <si>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</si>
  <si>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</si>
  <si>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</si>
  <si>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</si>
  <si>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</si>
  <si>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</si>
  <si>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</si>
  <si>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</si>
  <si>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</si>
  <si>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</si>
  <si>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</si>
  <si>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</si>
  <si>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</si>
  <si>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</si>
  <si>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</si>
  <si>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</si>
  <si>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</si>
  <si>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</si>
  <si>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</si>
  <si>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</si>
  <si>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</si>
  <si>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</si>
  <si>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</si>
  <si>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</si>
  <si>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</si>
  <si>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</si>
  <si>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</si>
  <si>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</si>
  <si>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</si>
  <si>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</si>
  <si>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</si>
  <si>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</si>
  <si>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</si>
  <si>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</si>
  <si>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</si>
  <si>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</si>
  <si>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</si>
  <si>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</si>
  <si>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</si>
  <si>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</si>
  <si>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</si>
  <si>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</si>
  <si>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</si>
  <si>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</si>
  <si>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</si>
  <si>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</si>
  <si>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</si>
  <si>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</si>
  <si>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</si>
  <si>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</si>
  <si>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</si>
  <si>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</si>
  <si>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</si>
  <si>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</si>
  <si>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</si>
  <si>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</si>
  <si>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</si>
  <si>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</si>
  <si>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</si>
  <si>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</si>
  <si>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</si>
  <si>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</si>
  <si>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</si>
  <si>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</si>
  <si>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</si>
  <si>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</si>
  <si>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</si>
  <si>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</si>
  <si>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</si>
  <si>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</si>
  <si>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</si>
  <si>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</si>
  <si>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</si>
  <si>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</si>
  <si>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</si>
  <si>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</si>
  <si>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</si>
  <si>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</si>
  <si>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</si>
  <si>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</si>
  <si>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</si>
  <si>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</si>
  <si>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</si>
  <si>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</si>
  <si>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</si>
  <si>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</si>
  <si>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</si>
  <si>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</si>
  <si>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</si>
  <si>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</si>
  <si>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</si>
  <si>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</si>
  <si>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</si>
  <si>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</si>
  <si>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</si>
  <si>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</si>
  <si>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</si>
  <si>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</si>
  <si>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</si>
  <si>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</si>
  <si>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</si>
  <si>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</si>
  <si>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</si>
  <si>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</si>
  <si>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</si>
  <si>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</si>
  <si>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</si>
  <si>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</si>
  <si>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</si>
  <si>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</si>
  <si>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</si>
  <si>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</si>
  <si>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</si>
  <si>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</si>
  <si>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</si>
  <si>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</si>
  <si>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</si>
  <si>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</si>
  <si>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</si>
  <si>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</si>
  <si>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</si>
  <si>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</si>
  <si>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</si>
  <si>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</si>
  <si>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</si>
  <si>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</si>
  <si>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</si>
  <si>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</si>
  <si>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</si>
  <si>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</si>
  <si>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</si>
  <si>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</si>
  <si>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</si>
  <si>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</si>
  <si>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</si>
  <si>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</si>
  <si>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</si>
  <si>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</si>
  <si>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</si>
  <si>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</si>
  <si>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</si>
  <si>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</si>
  <si>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</si>
  <si>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</si>
  <si>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</si>
  <si>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</si>
  <si>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</si>
  <si>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</si>
  <si>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</si>
  <si>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</si>
  <si>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</si>
  <si>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</si>
  <si>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</si>
  <si>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</si>
  <si>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</si>
  <si>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</si>
  <si>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</si>
  <si>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</si>
  <si>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</si>
  <si>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</si>
  <si>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</si>
  <si>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</si>
  <si>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</si>
  <si>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</si>
  <si>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</si>
  <si>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</si>
  <si>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</si>
  <si>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</si>
  <si>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</si>
  <si>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</si>
  <si>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</si>
  <si>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</si>
  <si>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</si>
  <si>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</si>
  <si>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</si>
  <si>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</si>
  <si>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</si>
  <si>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</si>
  <si>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</si>
  <si>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</si>
  <si>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</si>
  <si>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</si>
  <si>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</si>
  <si>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</si>
  <si>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</si>
  <si>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</si>
  <si>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</si>
  <si>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</si>
  <si>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</si>
  <si>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</si>
  <si>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</si>
  <si>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</si>
  <si>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</si>
  <si>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</si>
  <si>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</si>
  <si>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</si>
  <si>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</si>
  <si>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</si>
  <si>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</si>
  <si>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</si>
  <si>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</si>
  <si>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</si>
  <si>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</si>
  <si>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</si>
  <si>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</si>
  <si>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</si>
  <si>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</si>
  <si>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</si>
  <si>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</si>
  <si>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</si>
  <si>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</si>
  <si>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</si>
  <si>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</si>
  <si>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</si>
  <si>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</si>
  <si>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</si>
  <si>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</si>
  <si>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</si>
  <si>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</si>
  <si>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</si>
  <si>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</si>
  <si>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</si>
  <si>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</si>
  <si>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</si>
  <si>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</si>
  <si>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</si>
  <si>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</si>
  <si>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</si>
  <si>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</si>
  <si>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</si>
  <si>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</si>
  <si>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</si>
  <si>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</si>
  <si>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</si>
  <si>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</si>
  <si>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</si>
  <si>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</si>
  <si>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</si>
  <si>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</si>
  <si>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</si>
  <si>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</si>
  <si>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</si>
  <si>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</si>
  <si>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</si>
  <si>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</si>
  <si>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</si>
  <si>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</si>
  <si>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</si>
  <si>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</si>
  <si>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</si>
  <si>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</si>
  <si>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</si>
  <si>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</si>
  <si>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</si>
  <si>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</si>
  <si>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</si>
  <si>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</si>
  <si>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</si>
  <si>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</si>
  <si>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</si>
  <si>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</si>
  <si>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</si>
  <si>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</si>
  <si>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</si>
  <si>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</si>
  <si>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</si>
  <si>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</si>
  <si>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</si>
  <si>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</si>
  <si>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</si>
  <si>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</si>
  <si>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</si>
  <si>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</si>
  <si>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</si>
  <si>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</si>
  <si>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</si>
  <si>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</si>
  <si>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</si>
  <si>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</si>
  <si>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</si>
  <si>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</si>
  <si>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</si>
  <si>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</si>
  <si>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</si>
  <si>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</si>
  <si>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</si>
  <si>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</si>
  <si>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</si>
  <si>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</si>
  <si>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</si>
  <si>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</si>
  <si>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</si>
  <si>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</si>
  <si>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</si>
  <si>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</si>
  <si>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</si>
  <si>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</si>
  <si>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</si>
  <si>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</si>
  <si>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</si>
  <si>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</si>
  <si>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</si>
  <si>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</si>
  <si>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</si>
  <si>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</si>
  <si>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</si>
  <si>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</si>
  <si>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</si>
  <si>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</si>
  <si>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</si>
  <si>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</si>
  <si>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</si>
  <si>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</si>
  <si>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</si>
  <si>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</si>
  <si>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</si>
  <si>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</si>
  <si>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</si>
  <si>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</si>
  <si>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</si>
  <si>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</si>
  <si>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</si>
  <si>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</si>
  <si>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</si>
  <si>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</si>
  <si>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</si>
  <si>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</si>
  <si>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</si>
  <si>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</si>
  <si>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</si>
  <si>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</si>
  <si>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</si>
  <si>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</si>
  <si>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</si>
  <si>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</si>
  <si>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</si>
  <si>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</si>
  <si>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</si>
  <si>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</si>
  <si>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</si>
  <si>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</si>
  <si>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</si>
  <si>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</si>
  <si>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</si>
  <si>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</si>
  <si>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</si>
  <si>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</si>
  <si>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</si>
  <si>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</si>
  <si>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</si>
  <si>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</si>
  <si>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</si>
  <si>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</si>
  <si>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</si>
  <si>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</si>
  <si>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</si>
  <si>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</si>
  <si>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</si>
  <si>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</si>
  <si>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</si>
  <si>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</si>
  <si>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</si>
  <si>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</si>
  <si>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</si>
  <si>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</si>
  <si>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</si>
  <si>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</si>
  <si>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</si>
  <si>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</si>
  <si>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</si>
  <si>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</si>
  <si>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</si>
  <si>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</si>
  <si>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</si>
  <si>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</si>
  <si>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</si>
  <si>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</si>
  <si>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</si>
  <si>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</si>
  <si>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</si>
  <si>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</si>
  <si>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</si>
  <si>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</si>
  <si>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</si>
  <si>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</si>
  <si>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</si>
  <si>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</si>
  <si>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</si>
  <si>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</si>
  <si>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</si>
  <si>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</si>
  <si>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</si>
  <si>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</si>
  <si>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</si>
  <si>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</si>
  <si>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</si>
  <si>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</si>
  <si>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</si>
  <si>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</si>
  <si>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</si>
  <si>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</si>
  <si>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</si>
  <si>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</si>
  <si>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</si>
  <si>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</si>
  <si>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</si>
  <si>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</si>
  <si>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</si>
  <si>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</si>
  <si>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</si>
  <si>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</si>
  <si>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</si>
  <si>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</si>
  <si>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</si>
  <si>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</si>
  <si>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</si>
  <si>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</si>
  <si>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</si>
  <si>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</si>
  <si>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</si>
  <si>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</si>
  <si>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</si>
  <si>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</si>
  <si>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</si>
  <si>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</si>
  <si>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</si>
  <si>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</si>
  <si>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</si>
  <si>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</si>
  <si>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</si>
  <si>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</si>
  <si>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</si>
  <si>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</si>
  <si>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</si>
  <si>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</si>
  <si>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</si>
  <si>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</si>
  <si>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</si>
  <si>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</si>
  <si>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</si>
  <si>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</si>
  <si>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</si>
  <si>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</si>
  <si>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</si>
  <si>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</si>
  <si>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</si>
  <si>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</si>
  <si>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</si>
  <si>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</si>
  <si>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</si>
  <si>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</si>
  <si>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</si>
  <si>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</si>
  <si>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</si>
  <si>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</si>
  <si>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</si>
  <si>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</si>
  <si>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</si>
  <si>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</si>
  <si>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</si>
  <si>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</si>
  <si>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</si>
  <si>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</si>
  <si>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</si>
  <si>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</si>
  <si>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</si>
  <si>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</si>
  <si>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</si>
  <si>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</si>
  <si>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</si>
  <si>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</si>
  <si>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</si>
  <si>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</si>
  <si>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</si>
  <si>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</si>
  <si>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</si>
  <si>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</si>
  <si>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</si>
  <si>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</si>
  <si>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</si>
  <si>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</si>
  <si>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</si>
  <si>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</si>
  <si>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</si>
  <si>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</si>
  <si>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</si>
  <si>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</si>
  <si>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</si>
  <si>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</si>
  <si>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</si>
  <si>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</si>
  <si>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</si>
  <si>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</si>
  <si>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</si>
  <si>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</si>
  <si>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</si>
  <si>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</si>
  <si>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</si>
  <si>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</si>
  <si>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</si>
  <si>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</si>
  <si>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</si>
  <si>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</si>
  <si>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</si>
  <si>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</si>
  <si>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</si>
  <si>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</si>
  <si>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</si>
  <si>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</si>
  <si>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</si>
  <si>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</si>
  <si>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</si>
  <si>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</si>
  <si>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</si>
  <si>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</si>
  <si>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</si>
  <si>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</si>
  <si>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</si>
  <si>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</si>
  <si>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</si>
  <si>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</si>
  <si>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</si>
  <si>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</si>
  <si>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</si>
  <si>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</si>
  <si>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</si>
  <si>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</si>
  <si>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</si>
  <si>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</si>
  <si>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</si>
  <si>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</si>
  <si>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</si>
  <si>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</si>
  <si>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</si>
  <si>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</si>
  <si>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</si>
  <si>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</si>
  <si>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</si>
  <si>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</si>
  <si>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</si>
  <si>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</si>
  <si>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</si>
  <si>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</si>
  <si>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</si>
  <si>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</si>
  <si>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</si>
  <si>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</si>
  <si>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</si>
  <si>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</si>
  <si>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</si>
  <si>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</si>
  <si>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</si>
  <si>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</si>
  <si>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</si>
  <si>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</si>
  <si>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</si>
  <si>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</si>
  <si>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</si>
  <si>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</si>
  <si>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</si>
  <si>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</si>
  <si>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</si>
  <si>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</si>
  <si>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</si>
  <si>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</si>
  <si>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</si>
  <si>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</si>
  <si>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</si>
  <si>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</si>
  <si>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</si>
  <si>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</si>
  <si>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</si>
  <si>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</si>
  <si>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</si>
  <si>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</si>
  <si>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</si>
  <si>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</si>
  <si>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</si>
  <si>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</si>
  <si>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</si>
  <si>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</si>
  <si>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</si>
  <si>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</si>
  <si>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</si>
  <si>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</si>
  <si>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</si>
  <si>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</si>
  <si>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</si>
  <si>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</si>
  <si>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</si>
  <si>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</si>
  <si>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</si>
  <si>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</si>
  <si>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</si>
  <si>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</si>
  <si>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</si>
  <si>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</si>
  <si>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</si>
  <si>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</si>
  <si>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</si>
  <si>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</si>
  <si>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</si>
  <si>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</si>
  <si>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</si>
  <si>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</si>
  <si>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</si>
  <si>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</si>
  <si>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</si>
  <si>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</si>
  <si>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</si>
  <si>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</si>
  <si>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</si>
  <si>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</si>
  <si>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</si>
  <si>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</si>
  <si>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</si>
  <si>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</si>
  <si>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</si>
  <si>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</si>
  <si>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</si>
  <si>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</si>
  <si>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</si>
  <si>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</si>
  <si>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</si>
  <si>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</si>
  <si>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</si>
  <si>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</si>
  <si>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</si>
  <si>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</si>
  <si>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</si>
  <si>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</si>
  <si>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</si>
  <si>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</si>
  <si>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</si>
  <si>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</si>
  <si>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</si>
  <si>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</si>
  <si>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</si>
  <si>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</si>
  <si>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</si>
  <si>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</si>
  <si>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</si>
  <si>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</si>
  <si>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</si>
  <si>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</si>
  <si>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</si>
  <si>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</si>
  <si>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</si>
  <si>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</si>
  <si>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</si>
  <si>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</si>
  <si>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</si>
  <si>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</si>
  <si>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</si>
  <si>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</si>
  <si>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</si>
  <si>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</si>
  <si>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</si>
  <si>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</si>
  <si>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</si>
  <si>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</si>
  <si>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</si>
  <si>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</si>
  <si>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</si>
  <si>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</si>
  <si>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</si>
  <si>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</si>
  <si>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</si>
  <si>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</si>
  <si>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</si>
  <si>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</si>
  <si>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</si>
  <si>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</si>
  <si>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</si>
  <si>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</si>
  <si>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</si>
  <si>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</si>
  <si>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</si>
  <si>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</si>
  <si>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</si>
  <si>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</si>
  <si>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</si>
  <si>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</si>
  <si>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</si>
  <si>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</si>
  <si>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</si>
  <si>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</si>
  <si>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</si>
  <si>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</si>
  <si>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</si>
  <si>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</si>
  <si>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</si>
  <si>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</si>
  <si>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</si>
  <si>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</si>
  <si>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</si>
  <si>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</si>
  <si>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</si>
  <si>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</si>
  <si>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</si>
  <si>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</si>
  <si>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</si>
  <si>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</si>
  <si>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</si>
  <si>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</si>
  <si>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</si>
  <si>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</si>
  <si>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</si>
  <si>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</si>
  <si>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</si>
  <si>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</si>
  <si>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</si>
  <si>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</si>
  <si>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</si>
  <si>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</si>
  <si>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</si>
  <si>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</si>
  <si>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</si>
  <si>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</si>
  <si>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</si>
  <si>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</si>
  <si>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</si>
  <si>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</si>
  <si>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</si>
  <si>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</si>
  <si>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</si>
  <si>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</si>
  <si>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</si>
  <si>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</si>
  <si>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</si>
  <si>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</si>
  <si>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</si>
  <si>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</si>
  <si>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</si>
  <si>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</si>
  <si>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</si>
  <si>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</si>
  <si>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</si>
  <si>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</si>
  <si>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</si>
  <si>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</si>
  <si>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</si>
  <si>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</si>
  <si>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</si>
  <si>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</si>
  <si>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</si>
  <si>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</si>
  <si>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</si>
  <si>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</si>
  <si>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</si>
  <si>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</si>
  <si>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</si>
  <si>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</si>
  <si>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</si>
  <si>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</si>
  <si>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</si>
  <si>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</si>
  <si>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</si>
  <si>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</si>
  <si>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</si>
  <si>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</si>
  <si>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</si>
  <si>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</si>
  <si>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</si>
  <si>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</si>
  <si>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</si>
  <si>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</si>
  <si>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</si>
  <si>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</si>
  <si>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</si>
  <si>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</si>
  <si>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</si>
  <si>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</si>
  <si>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</si>
  <si>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</si>
  <si>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</si>
  <si>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</si>
  <si>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</si>
  <si>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</si>
  <si>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</si>
  <si>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</si>
  <si>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</si>
  <si>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</si>
  <si>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</si>
  <si>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</si>
  <si>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</si>
  <si>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</si>
  <si>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</si>
  <si>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</si>
  <si>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</si>
  <si>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</si>
  <si>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</si>
  <si>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</si>
  <si>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</si>
  <si>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</si>
  <si>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</si>
  <si>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</si>
  <si>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</si>
  <si>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</si>
  <si>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</si>
  <si>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</si>
  <si>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</si>
  <si>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</si>
  <si>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</si>
  <si>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</si>
  <si>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</si>
  <si>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</si>
  <si>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</si>
  <si>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</si>
  <si>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</si>
  <si>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</si>
  <si>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</si>
  <si>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</si>
  <si>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</si>
  <si>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</si>
  <si>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</si>
  <si>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</si>
  <si>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</si>
  <si>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</si>
  <si>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</si>
  <si>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</si>
  <si>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</si>
  <si>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</si>
  <si>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</si>
  <si>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</si>
  <si>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</si>
  <si>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</si>
  <si>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</si>
  <si>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</si>
  <si>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</si>
  <si>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</si>
  <si>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</si>
  <si>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</si>
  <si>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</si>
  <si>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</si>
  <si>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</si>
  <si>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</si>
  <si>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</si>
  <si>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</si>
  <si>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</si>
  <si>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</si>
  <si>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</si>
  <si>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</si>
  <si>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</si>
  <si>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</si>
  <si>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</si>
  <si>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</si>
  <si>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</si>
  <si>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</si>
  <si>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</si>
  <si>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</si>
  <si>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</si>
  <si>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</si>
  <si>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</si>
  <si>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</si>
  <si>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</si>
  <si>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</si>
  <si>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</si>
  <si>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</si>
  <si>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</si>
  <si>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</si>
  <si>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</si>
  <si>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</si>
  <si>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</si>
  <si>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</si>
  <si>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</si>
  <si>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</si>
  <si>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</si>
  <si>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</si>
  <si>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</si>
  <si>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</si>
  <si>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</si>
  <si>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</si>
  <si>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</si>
  <si>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</si>
  <si>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</si>
  <si>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</si>
  <si>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</si>
  <si>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</si>
  <si>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</si>
  <si>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</si>
  <si>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</si>
  <si>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</si>
  <si>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</si>
  <si>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</si>
  <si>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</si>
  <si>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</si>
  <si>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</si>
  <si>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</si>
  <si>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</si>
  <si>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</si>
  <si>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</si>
  <si>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</si>
  <si>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</si>
  <si>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</si>
  <si>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</si>
  <si>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</si>
  <si>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</si>
  <si>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</si>
  <si>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</si>
  <si>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</si>
  <si>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</si>
  <si>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</si>
  <si>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</si>
  <si>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</si>
  <si>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</si>
  <si>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</si>
  <si>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</si>
  <si>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</si>
  <si>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</si>
  <si>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</si>
  <si>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</si>
  <si>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</si>
  <si>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</si>
  <si>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</si>
  <si>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</si>
  <si>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</si>
  <si>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</si>
  <si>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</si>
  <si>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</si>
  <si>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</si>
  <si>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</si>
  <si>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</si>
  <si>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</si>
  <si>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</si>
  <si>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</si>
  <si>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</si>
  <si>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</si>
  <si>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</si>
  <si>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</si>
  <si>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</si>
  <si>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</si>
  <si>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</si>
  <si>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</si>
  <si>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</si>
  <si>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</si>
  <si>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</si>
  <si>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</si>
  <si>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</si>
  <si>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</si>
  <si>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</si>
  <si>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</si>
  <si>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</si>
  <si>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</si>
  <si>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</si>
  <si>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</si>
  <si>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</si>
  <si>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</si>
  <si>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</si>
  <si>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</si>
  <si>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</si>
  <si>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</si>
  <si>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</si>
  <si>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</si>
  <si>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</si>
  <si>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</si>
  <si>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</si>
  <si>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</si>
  <si>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</si>
  <si>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</si>
  <si>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</si>
  <si>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</si>
  <si>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</si>
  <si>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</si>
  <si>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</si>
  <si>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</si>
  <si>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</si>
  <si>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</si>
  <si>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</si>
  <si>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</si>
  <si>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</si>
  <si>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</si>
  <si>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</si>
  <si>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</si>
  <si>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</si>
  <si>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</si>
  <si>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</si>
  <si>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</si>
  <si>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</si>
  <si>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</si>
  <si>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</si>
  <si>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</si>
  <si>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</si>
  <si>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</si>
  <si>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</si>
  <si>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</si>
  <si>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</si>
  <si>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</si>
  <si>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</si>
  <si>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</si>
  <si>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</si>
  <si>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</si>
  <si>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</si>
  <si>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</si>
  <si>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</si>
  <si>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</si>
  <si>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</si>
  <si>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</si>
  <si>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</si>
  <si>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</si>
  <si>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</si>
  <si>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</si>
  <si>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</si>
  <si>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</si>
  <si>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</si>
  <si>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</si>
  <si>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</si>
  <si>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</si>
  <si>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</si>
  <si>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</si>
  <si>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</si>
  <si>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</si>
  <si>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</si>
  <si>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</si>
  <si>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</si>
  <si>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</si>
  <si>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</si>
  <si>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</si>
  <si>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</si>
  <si>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</si>
  <si>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</si>
  <si>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</si>
  <si>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</si>
  <si>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</si>
  <si>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</si>
  <si>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</si>
  <si>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</si>
  <si>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</si>
  <si>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</si>
  <si>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</si>
  <si>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</si>
  <si>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</si>
  <si>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</si>
  <si>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</si>
  <si>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</si>
  <si>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</si>
  <si>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</si>
  <si>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</si>
  <si>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</si>
  <si>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</si>
  <si>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</si>
  <si>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</si>
  <si>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</si>
  <si>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</si>
  <si>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</si>
  <si>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</si>
  <si>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</si>
  <si>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</si>
  <si>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</si>
  <si>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</si>
  <si>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</si>
  <si>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</si>
  <si>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</si>
  <si>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</si>
  <si>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</si>
  <si>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</si>
  <si>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</si>
  <si>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</si>
  <si>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</si>
  <si>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</si>
  <si>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</si>
  <si>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</si>
  <si>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</si>
  <si>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</si>
  <si>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</si>
  <si>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</si>
  <si>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</si>
  <si>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</si>
  <si>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</si>
  <si>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</si>
  <si>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</si>
  <si>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</si>
  <si>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</si>
  <si>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</si>
  <si>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</si>
  <si>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</si>
  <si>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</si>
  <si>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</si>
  <si>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</si>
  <si>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</si>
  <si>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</si>
  <si>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</si>
  <si>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</si>
  <si>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</si>
  <si>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</si>
  <si>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</si>
  <si>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</si>
  <si>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</si>
  <si>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</si>
  <si>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</si>
  <si>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</si>
  <si>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</si>
  <si>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</si>
  <si>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</si>
  <si>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</si>
  <si>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</si>
  <si>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</si>
  <si>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</si>
  <si>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</si>
  <si>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</si>
  <si>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</si>
  <si>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</si>
  <si>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</si>
  <si>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</si>
  <si>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</si>
  <si>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</si>
  <si>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</si>
  <si>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</si>
  <si>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</si>
  <si>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</si>
  <si>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</si>
  <si>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</si>
  <si>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</si>
  <si>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</si>
  <si>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</si>
  <si>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</si>
  <si>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</si>
  <si>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</si>
  <si>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</si>
  <si>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</si>
  <si>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</si>
  <si>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</si>
  <si>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</si>
  <si>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</si>
  <si>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</si>
  <si>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</si>
  <si>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</si>
  <si>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</si>
  <si>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</si>
  <si>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</si>
  <si>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</si>
  <si>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</si>
  <si>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</si>
  <si>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</si>
  <si>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</si>
  <si>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</si>
  <si>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</si>
  <si>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</si>
  <si>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</si>
  <si>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</si>
  <si>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</si>
  <si>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</si>
  <si>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</si>
  <si>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</si>
  <si>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</si>
  <si>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</si>
  <si>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</si>
  <si>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</si>
  <si>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</si>
  <si>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</si>
  <si>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</si>
  <si>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</si>
  <si>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</si>
  <si>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</si>
  <si>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</si>
  <si>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</si>
  <si>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</si>
  <si>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</si>
  <si>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</si>
  <si>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</si>
  <si>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</si>
  <si>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</si>
  <si>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</si>
  <si>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</si>
  <si>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</si>
  <si>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</si>
  <si>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</si>
  <si>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</si>
  <si>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</si>
  <si>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</si>
  <si>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</si>
  <si>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</si>
  <si>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</si>
  <si>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</si>
  <si>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</si>
  <si>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</si>
  <si>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</si>
  <si>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</si>
  <si>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</si>
  <si>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</si>
  <si>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</si>
  <si>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</si>
  <si>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</si>
  <si>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</si>
  <si>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</si>
  <si>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</si>
  <si>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</si>
  <si>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</si>
  <si>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</si>
  <si>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</si>
  <si>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</si>
  <si>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</si>
  <si>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</si>
  <si>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</si>
  <si>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</si>
  <si>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</si>
  <si>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</si>
  <si>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</si>
  <si>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</si>
  <si>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</si>
  <si>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</si>
  <si>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</si>
  <si>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</si>
  <si>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</si>
  <si>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</si>
  <si>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</si>
  <si>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</si>
  <si>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</si>
  <si>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</si>
  <si>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</si>
  <si>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</si>
  <si>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</si>
  <si>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</si>
  <si>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</si>
  <si>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</si>
  <si>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</si>
  <si>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</si>
  <si>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</si>
  <si>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</si>
  <si>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</si>
  <si>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</si>
  <si>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</si>
  <si>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</si>
  <si>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</si>
  <si>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</si>
  <si>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</si>
  <si>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</si>
  <si>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</si>
  <si>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</si>
  <si>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</si>
  <si>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</si>
  <si>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</si>
  <si>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</si>
  <si>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</si>
  <si>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</si>
  <si>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</si>
  <si>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</si>
  <si>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</si>
  <si>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</si>
  <si>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</si>
  <si>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</si>
  <si>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</si>
  <si>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</si>
  <si>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</si>
  <si>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</si>
  <si>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</si>
  <si>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</si>
  <si>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</si>
  <si>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</si>
  <si>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</si>
  <si>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</si>
  <si>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</si>
  <si>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</si>
  <si>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</si>
  <si>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</si>
  <si>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</si>
  <si>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</si>
  <si>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</si>
  <si>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</si>
  <si>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</si>
  <si>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</si>
  <si>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</si>
  <si>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</si>
  <si>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</si>
  <si>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</si>
  <si>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</si>
  <si>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</si>
  <si>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</si>
  <si>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</si>
  <si>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</si>
  <si>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</si>
  <si>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</si>
  <si>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</si>
  <si>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</si>
  <si>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</si>
  <si>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</si>
  <si>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</si>
  <si>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</si>
  <si>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</si>
  <si>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</si>
  <si>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</si>
  <si>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</si>
  <si>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</si>
  <si>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</si>
  <si>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</si>
  <si>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</si>
  <si>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</si>
  <si>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</si>
  <si>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</si>
  <si>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</si>
  <si>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</si>
  <si>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</si>
  <si>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</si>
  <si>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</si>
  <si>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</si>
  <si>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</si>
  <si>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</si>
  <si>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</si>
  <si>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</si>
  <si>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</si>
  <si>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</si>
  <si>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</si>
  <si>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</si>
  <si>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</si>
  <si>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</si>
  <si>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</si>
  <si>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</si>
  <si>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</si>
  <si>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</si>
  <si>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</si>
  <si>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</si>
  <si>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</si>
  <si>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</si>
  <si>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</si>
  <si>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</si>
  <si>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</si>
  <si>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</si>
  <si>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</si>
  <si>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</si>
  <si>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</si>
  <si>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</si>
  <si>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</si>
  <si>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</si>
  <si>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</si>
  <si>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</si>
  <si>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</si>
  <si>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</si>
  <si>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</si>
  <si>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</si>
  <si>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</si>
  <si>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</si>
  <si>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</si>
  <si>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</si>
  <si>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</si>
  <si>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</si>
  <si>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</si>
  <si>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</si>
  <si>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</si>
  <si>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</si>
  <si>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</si>
  <si>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</si>
  <si>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</si>
  <si>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</si>
  <si>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</si>
  <si>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</si>
  <si>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</si>
  <si>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</si>
  <si>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</si>
  <si>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</si>
  <si>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</si>
  <si>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</si>
  <si>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</si>
  <si>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</si>
  <si>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</si>
  <si>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</si>
  <si>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</si>
  <si>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</si>
  <si>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</si>
  <si>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</si>
  <si>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</si>
  <si>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</si>
  <si>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</si>
  <si>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</si>
  <si>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</si>
  <si>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</si>
  <si>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</si>
  <si>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</si>
  <si>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</si>
  <si>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</si>
  <si>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</si>
  <si>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</si>
  <si>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</si>
  <si>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</si>
  <si>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</si>
  <si>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</si>
  <si>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</si>
  <si>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</si>
  <si>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</si>
  <si>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</si>
  <si>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</si>
  <si>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</si>
  <si>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</si>
  <si>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</si>
  <si>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</si>
  <si>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</si>
  <si>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</si>
  <si>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</si>
  <si>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</si>
  <si>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</si>
  <si>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</si>
  <si>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</si>
  <si>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</si>
  <si>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</si>
  <si>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</si>
  <si>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</si>
  <si>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</si>
  <si>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</si>
  <si>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</si>
  <si>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</si>
  <si>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</si>
  <si>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</si>
  <si>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</si>
  <si>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</si>
  <si>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</si>
  <si>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</si>
  <si>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</si>
  <si>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</si>
  <si>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</si>
  <si>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</si>
  <si>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</si>
  <si>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</si>
  <si>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</si>
  <si>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</si>
  <si>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</si>
  <si>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</si>
  <si>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</si>
  <si>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</si>
  <si>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</si>
  <si>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</si>
  <si>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</si>
  <si>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</si>
  <si>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</si>
  <si>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</si>
  <si>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</si>
  <si>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</si>
  <si>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</si>
  <si>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</si>
  <si>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</si>
  <si>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</si>
  <si>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</si>
  <si>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</si>
  <si>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</si>
  <si>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</si>
  <si>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</si>
  <si>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</si>
  <si>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</si>
  <si>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</si>
  <si>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</si>
  <si>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</si>
  <si>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</si>
  <si>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</si>
  <si>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</si>
  <si>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</si>
  <si>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</si>
  <si>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</si>
  <si>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</si>
  <si>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</si>
  <si>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</si>
  <si>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</si>
  <si>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</si>
  <si>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</si>
  <si>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</si>
  <si>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</si>
  <si>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</si>
  <si>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</si>
  <si>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</si>
  <si>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</si>
  <si>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</si>
  <si>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</si>
  <si>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</si>
  <si>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</si>
  <si>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</si>
  <si>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</si>
  <si>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</si>
  <si>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</si>
  <si>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</si>
  <si>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</si>
  <si>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</si>
  <si>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</si>
  <si>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</si>
  <si>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</si>
  <si>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</si>
  <si>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</si>
  <si>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</si>
  <si>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</si>
  <si>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</si>
  <si>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</si>
  <si>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</si>
  <si>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</si>
  <si>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</si>
  <si>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</si>
  <si>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</si>
  <si>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</si>
  <si>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</si>
  <si>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</si>
  <si>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</si>
  <si>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</si>
  <si>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</si>
  <si>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</si>
  <si>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</si>
  <si>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</si>
  <si>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</si>
  <si>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</si>
  <si>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</si>
  <si>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</si>
  <si>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</si>
  <si>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</si>
  <si>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</si>
  <si>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</si>
  <si>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</si>
  <si>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</si>
  <si>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</si>
  <si>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</si>
  <si>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</si>
  <si>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</si>
  <si>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</si>
  <si>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</si>
  <si>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</si>
  <si>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</si>
  <si>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</si>
  <si>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</si>
  <si>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</si>
  <si>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</si>
  <si>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</si>
  <si>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</si>
  <si>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</si>
  <si>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</si>
  <si>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</si>
  <si>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</si>
  <si>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</si>
  <si>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</si>
  <si>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</si>
  <si>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</si>
  <si>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</si>
  <si>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</si>
  <si>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</si>
  <si>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</si>
  <si>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</si>
  <si>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</si>
  <si>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</si>
  <si>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</si>
  <si>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</si>
  <si>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</si>
  <si>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</si>
  <si>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</si>
  <si>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</si>
  <si>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</si>
  <si>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</si>
  <si>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</si>
  <si>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</si>
  <si>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</si>
  <si>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</si>
  <si>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</si>
  <si>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</si>
  <si>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</si>
  <si>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</si>
  <si>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</si>
  <si>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</si>
  <si>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</si>
  <si>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</si>
  <si>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</si>
  <si>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</si>
  <si>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</si>
  <si>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</si>
  <si>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</si>
  <si>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</si>
  <si>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</si>
  <si>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</si>
  <si>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</si>
  <si>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</si>
  <si>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</si>
  <si>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</si>
  <si>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</si>
  <si>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</si>
  <si>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</si>
  <si>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</si>
  <si>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</si>
  <si>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</si>
  <si>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</si>
  <si>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</si>
  <si>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</si>
  <si>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</si>
  <si>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</si>
  <si>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</si>
  <si>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</si>
  <si>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</si>
  <si>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</si>
  <si>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</si>
  <si>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</si>
  <si>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</si>
  <si>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</si>
  <si>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</si>
  <si>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</si>
  <si>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</si>
  <si>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</si>
  <si>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</si>
  <si>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</si>
  <si>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</si>
  <si>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</si>
  <si>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</si>
  <si>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</si>
  <si>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</si>
  <si>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</si>
  <si>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</si>
  <si>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</si>
  <si>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</si>
  <si>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</si>
  <si>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</si>
  <si>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</si>
  <si>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</si>
  <si>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</si>
  <si>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</si>
  <si>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</si>
  <si>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</si>
  <si>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</si>
  <si>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</si>
  <si>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</si>
  <si>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</si>
  <si>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</si>
  <si>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</si>
  <si>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</si>
  <si>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</si>
  <si>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</si>
  <si>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</si>
  <si>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</si>
  <si>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</si>
  <si>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</si>
  <si>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</si>
  <si>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</si>
  <si>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</si>
  <si>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</si>
  <si>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</si>
  <si>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</si>
  <si>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</si>
  <si>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</si>
  <si>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</si>
  <si>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</si>
  <si>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</si>
  <si>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</si>
  <si>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</si>
  <si>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</si>
  <si>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</si>
  <si>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</si>
  <si>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</si>
  <si>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</si>
  <si>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</si>
  <si>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</si>
  <si>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</si>
  <si>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</si>
  <si>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</si>
  <si>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</si>
  <si>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</si>
  <si>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</si>
  <si>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</si>
  <si>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</si>
  <si>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</si>
  <si>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</si>
  <si>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</si>
  <si>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</si>
  <si>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</si>
  <si>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</si>
  <si>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</si>
  <si>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</si>
  <si>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</si>
  <si>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</si>
  <si>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</si>
  <si>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</si>
  <si>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</si>
  <si>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</si>
  <si>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</si>
  <si>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</si>
  <si>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</si>
  <si>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</si>
  <si>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</si>
  <si>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</si>
  <si>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</si>
  <si>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</si>
  <si>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</si>
  <si>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</si>
  <si>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</si>
  <si>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</si>
  <si>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</si>
  <si>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</si>
  <si>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</si>
  <si>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</si>
  <si>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</si>
  <si>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</si>
  <si>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</si>
  <si>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</si>
  <si>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</si>
  <si>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</si>
  <si>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</si>
  <si>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</si>
  <si>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</si>
  <si>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</si>
  <si>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</si>
  <si>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</si>
  <si>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</si>
  <si>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</si>
  <si>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</si>
  <si>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</si>
  <si>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</si>
  <si>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</si>
  <si>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</si>
  <si>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</si>
  <si>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</si>
  <si>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</si>
  <si>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</si>
  <si>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</si>
  <si>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</si>
  <si>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</si>
  <si>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</si>
  <si>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</si>
  <si>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</si>
  <si>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</si>
  <si>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</si>
  <si>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</si>
  <si>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</si>
  <si>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</si>
  <si>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</si>
  <si>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</si>
  <si>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</si>
  <si>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</si>
  <si>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</si>
  <si>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</si>
  <si>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</si>
  <si>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</si>
  <si>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</si>
  <si>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</si>
  <si>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</si>
  <si>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</si>
  <si>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</si>
  <si>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</si>
  <si>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</si>
  <si>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</si>
  <si>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</si>
  <si>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</si>
  <si>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</si>
  <si>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</si>
  <si>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</si>
  <si>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</si>
  <si>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</si>
  <si>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</si>
  <si>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</si>
  <si>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</si>
  <si>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</si>
  <si>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</si>
  <si>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</si>
  <si>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</si>
  <si>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</si>
  <si>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</si>
  <si>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</si>
  <si>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</si>
  <si>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</si>
  <si>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</si>
  <si>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</si>
  <si>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</si>
  <si>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</si>
  <si>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</si>
  <si>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</si>
  <si>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</si>
  <si>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</si>
  <si>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</si>
  <si>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</si>
  <si>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</si>
  <si>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</si>
  <si>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</si>
  <si>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</si>
  <si>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</si>
  <si>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</si>
  <si>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</si>
  <si>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</si>
  <si>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</si>
  <si>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</si>
  <si>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</si>
  <si>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</si>
  <si>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</si>
  <si>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</si>
  <si>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</si>
  <si>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</si>
  <si>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</si>
  <si>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</si>
  <si>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</si>
  <si>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</si>
  <si>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</si>
  <si>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</si>
  <si>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</si>
  <si>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</si>
  <si>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</si>
  <si>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</si>
  <si>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</si>
  <si>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</si>
  <si>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</si>
  <si>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</si>
  <si>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</si>
  <si>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</si>
  <si>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</si>
  <si>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</si>
  <si>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</si>
  <si>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</si>
  <si>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</si>
  <si>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</si>
  <si>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</si>
  <si>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</si>
  <si>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</si>
  <si>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</si>
  <si>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</si>
  <si>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</si>
  <si>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</si>
  <si>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</si>
  <si>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</si>
  <si>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</si>
  <si>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</si>
  <si>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</si>
  <si>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</si>
  <si>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</si>
  <si>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</si>
  <si>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</si>
  <si>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</si>
  <si>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</si>
  <si>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</si>
  <si>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</si>
  <si>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</si>
  <si>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</si>
  <si>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</si>
  <si>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</si>
  <si>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</si>
  <si>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</si>
  <si>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</si>
  <si>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</si>
  <si>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</si>
  <si>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</si>
  <si>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</si>
  <si>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</si>
  <si>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</si>
  <si>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</si>
  <si>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</si>
  <si>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</si>
  <si>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</si>
  <si>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</si>
  <si>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</si>
  <si>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</si>
  <si>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</si>
  <si>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</si>
  <si>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</si>
  <si>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</si>
  <si>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</si>
  <si>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</si>
  <si>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</si>
  <si>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</si>
  <si>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</si>
  <si>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</si>
  <si>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</si>
  <si>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</si>
  <si>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</si>
  <si>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</si>
  <si>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</si>
  <si>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</si>
  <si>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</si>
  <si>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</si>
  <si>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</si>
  <si>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</si>
  <si>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</si>
  <si>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</si>
  <si>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</si>
  <si>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</si>
  <si>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</si>
  <si>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</si>
  <si>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</si>
  <si>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</si>
  <si>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</si>
  <si>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</si>
  <si>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</si>
  <si>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</si>
  <si>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</si>
  <si>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</si>
  <si>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</si>
  <si>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</si>
  <si>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</si>
  <si>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</si>
  <si>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</si>
  <si>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</si>
  <si>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</si>
  <si>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</si>
  <si>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</si>
  <si>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</si>
  <si>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</si>
  <si>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</si>
  <si>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</si>
  <si>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</si>
  <si>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</si>
  <si>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</si>
  <si>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</si>
  <si>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</si>
  <si>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</si>
  <si>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</si>
  <si>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</si>
  <si>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</si>
  <si>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</si>
  <si>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</si>
  <si>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</si>
  <si>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</si>
  <si>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</si>
  <si>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</si>
  <si>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</si>
  <si>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</si>
  <si>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</si>
  <si>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</si>
  <si>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</si>
  <si>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</si>
  <si>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</si>
  <si>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</si>
  <si>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</si>
  <si>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</si>
  <si>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</si>
  <si>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</si>
  <si>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</si>
  <si>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</si>
  <si>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</si>
  <si>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</si>
  <si>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</si>
  <si>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</si>
  <si>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</si>
  <si>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</si>
  <si>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</si>
  <si>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</si>
  <si>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</si>
  <si>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</si>
  <si>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</si>
  <si>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</si>
  <si>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</si>
  <si>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</si>
  <si>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</si>
  <si>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</si>
  <si>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</si>
  <si>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</si>
  <si>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</si>
  <si>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</si>
  <si>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</si>
  <si>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</si>
  <si>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</si>
  <si>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</si>
  <si>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</si>
  <si>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</si>
  <si>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</si>
  <si>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</si>
  <si>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</si>
  <si>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</si>
  <si>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</si>
  <si>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</si>
  <si>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</si>
  <si>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</si>
  <si>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</si>
  <si>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</si>
  <si>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</si>
  <si>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</si>
  <si>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</si>
  <si>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</si>
  <si>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</si>
  <si>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</si>
  <si>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</si>
  <si>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</si>
  <si>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</si>
  <si>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</si>
  <si>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</si>
  <si>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</si>
  <si>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</si>
  <si>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</si>
  <si>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</si>
  <si>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</si>
  <si>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</si>
  <si>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</si>
  <si>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</si>
  <si>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</si>
  <si>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</si>
  <si>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</si>
  <si>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</si>
  <si>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</si>
  <si>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</si>
  <si>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</si>
  <si>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</si>
  <si>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</si>
  <si>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</si>
  <si>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</si>
  <si>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</si>
  <si>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</si>
  <si>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</si>
  <si>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</si>
  <si>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</si>
  <si>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</si>
  <si>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</si>
  <si>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</si>
  <si>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</si>
  <si>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</si>
  <si>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</si>
  <si>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</si>
  <si>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</si>
  <si>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</si>
  <si>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</si>
  <si>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</si>
  <si>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</si>
  <si>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</si>
  <si>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</si>
  <si>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</si>
  <si>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</si>
  <si>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</si>
  <si>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</si>
  <si>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</si>
  <si>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</si>
  <si>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</si>
  <si>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</si>
  <si>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</si>
  <si>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</si>
  <si>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</si>
  <si>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</si>
  <si>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</si>
  <si>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</si>
  <si>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</si>
  <si>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</si>
  <si>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</si>
  <si>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</si>
  <si>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</si>
  <si>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</si>
  <si>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</si>
  <si>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</si>
  <si>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</si>
  <si>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</si>
  <si>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</si>
  <si>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</si>
  <si>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</si>
  <si>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</si>
  <si>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</si>
  <si>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</si>
  <si>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</si>
  <si>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</si>
  <si>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</si>
  <si>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</si>
  <si>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</si>
  <si>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</si>
  <si>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</si>
  <si>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</si>
  <si>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</si>
  <si>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</si>
  <si>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</si>
  <si>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</si>
  <si>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</si>
  <si>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</si>
  <si>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</si>
  <si>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</si>
  <si>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</si>
  <si>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</si>
  <si>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</si>
  <si>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</si>
  <si>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</si>
  <si>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</si>
  <si>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</si>
  <si>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</si>
  <si>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</si>
  <si>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</si>
  <si>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</si>
  <si>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</si>
  <si>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</si>
  <si>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</si>
  <si>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</si>
  <si>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</si>
  <si>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</si>
  <si>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</si>
  <si>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</si>
  <si>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</si>
  <si>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</si>
  <si>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</si>
  <si>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</si>
  <si>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</si>
  <si>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</si>
  <si>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</si>
  <si>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</si>
  <si>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</si>
  <si>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</si>
  <si>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</si>
  <si>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</si>
  <si>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</si>
  <si>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</si>
  <si>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</si>
  <si>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</si>
  <si>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</si>
  <si>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</si>
  <si>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</si>
  <si>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</si>
  <si>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</si>
  <si>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</si>
  <si>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</si>
  <si>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</si>
  <si>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</si>
  <si>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</si>
  <si>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</si>
  <si>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</si>
  <si>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</si>
  <si>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</si>
  <si>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</si>
  <si>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</si>
  <si>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</si>
  <si>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</si>
  <si>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</si>
  <si>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</si>
  <si>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</si>
  <si>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</si>
  <si>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</si>
  <si>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</si>
  <si>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</si>
  <si>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</si>
  <si>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</si>
  <si>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</si>
  <si>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</si>
  <si>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</si>
  <si>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</si>
  <si>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</si>
  <si>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</si>
  <si>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</si>
  <si>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</si>
  <si>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</si>
  <si>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</si>
  <si>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</si>
  <si>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</si>
  <si>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</si>
  <si>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</si>
  <si>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</si>
  <si>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</si>
  <si>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</si>
  <si>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</si>
  <si>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</si>
  <si>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</si>
  <si>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</si>
  <si>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</si>
  <si>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</si>
  <si>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</si>
  <si>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</si>
  <si>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</si>
  <si>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</si>
  <si>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</si>
  <si>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</si>
  <si>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</si>
  <si>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</si>
  <si>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</si>
  <si>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</si>
  <si>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</si>
  <si>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</si>
  <si>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</si>
  <si>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</si>
  <si>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</si>
  <si>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</si>
  <si>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</si>
  <si>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</si>
  <si>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</si>
  <si>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</si>
  <si>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</si>
  <si>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</si>
  <si>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</si>
  <si>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</si>
  <si>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</si>
  <si>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</si>
  <si>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</si>
  <si>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</si>
  <si>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</si>
  <si>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</si>
  <si>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</si>
  <si>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</si>
  <si>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</si>
  <si>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</si>
  <si>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</si>
  <si>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</si>
  <si>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</si>
  <si>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</si>
  <si>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</si>
  <si>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</si>
  <si>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</si>
  <si>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</si>
  <si>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</si>
  <si>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</si>
  <si>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</si>
  <si>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</si>
  <si>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</si>
  <si>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</si>
  <si>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</si>
  <si>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</si>
  <si>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</si>
  <si>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</si>
  <si>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</si>
  <si>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</si>
  <si>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</si>
  <si>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</si>
  <si>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</si>
  <si>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</si>
  <si>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</si>
  <si>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</si>
  <si>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</si>
  <si>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</si>
  <si>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</si>
  <si>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</si>
  <si>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</si>
  <si>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</si>
  <si>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</si>
  <si>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</si>
  <si>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</si>
  <si>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</si>
  <si>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</si>
  <si>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</si>
  <si>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</si>
  <si>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</si>
  <si>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</si>
  <si>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</si>
  <si>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</si>
  <si>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</si>
  <si>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</si>
  <si>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</si>
  <si>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</si>
  <si>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</si>
  <si>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</si>
  <si>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</si>
  <si>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</si>
  <si>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</si>
  <si>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</si>
  <si>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</si>
  <si>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</si>
  <si>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</si>
  <si>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</si>
  <si>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</si>
  <si>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</si>
  <si>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</si>
  <si>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</si>
  <si>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</si>
  <si>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</si>
  <si>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</si>
  <si>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</si>
  <si>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</si>
  <si>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</si>
  <si>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</si>
  <si>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</si>
  <si>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</si>
  <si>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</si>
  <si>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</si>
  <si>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</si>
  <si>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</si>
  <si>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</si>
  <si>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</si>
  <si>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</si>
  <si>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</si>
  <si>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</si>
  <si>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</si>
  <si>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</si>
  <si>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</si>
  <si>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</si>
  <si>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</si>
  <si>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</si>
  <si>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</si>
  <si>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</si>
  <si>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</si>
  <si>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</si>
  <si>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</si>
  <si>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</si>
  <si>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</si>
  <si>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</si>
  <si>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</si>
  <si>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</si>
  <si>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</si>
  <si>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</si>
  <si>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</si>
  <si>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</si>
  <si>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</si>
  <si>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</si>
  <si>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</si>
  <si>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</si>
  <si>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</si>
  <si>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</si>
  <si>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</si>
  <si>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</si>
  <si>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</si>
  <si>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</si>
  <si>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</si>
  <si>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</si>
  <si>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</si>
  <si>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</si>
  <si>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</si>
  <si>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</si>
  <si>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</si>
  <si>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</si>
  <si>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</si>
  <si>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</si>
  <si>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</si>
  <si>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</si>
  <si>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</si>
  <si>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</si>
  <si>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</si>
  <si>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</si>
  <si>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</si>
  <si>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</si>
  <si>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</si>
  <si>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</si>
  <si>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</si>
  <si>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</si>
  <si>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</si>
  <si>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</si>
  <si>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</si>
  <si>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</si>
  <si>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</si>
  <si>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</si>
  <si>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</si>
  <si>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</si>
  <si>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</si>
  <si>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</si>
  <si>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</si>
  <si>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</si>
  <si>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</si>
  <si>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</si>
  <si>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</si>
  <si>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</si>
  <si>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</si>
  <si>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</si>
  <si>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</si>
  <si>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</si>
  <si>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</si>
  <si>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</si>
  <si>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</si>
  <si>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</si>
  <si>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</si>
  <si>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</si>
  <si>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</si>
  <si>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</si>
  <si>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</si>
  <si>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</si>
  <si>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</si>
  <si>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</si>
  <si>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</si>
  <si>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</si>
  <si>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</si>
  <si>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</si>
  <si>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</si>
  <si>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</si>
  <si>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</si>
  <si>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</si>
  <si>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</si>
  <si>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</si>
  <si>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</si>
  <si>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</si>
  <si>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</si>
  <si>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</si>
  <si>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</si>
  <si>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</si>
  <si>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</si>
  <si>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</si>
  <si>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</si>
  <si>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</si>
  <si>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</si>
  <si>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</si>
  <si>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</si>
  <si>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</si>
  <si>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</si>
  <si>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</si>
  <si>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</si>
  <si>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</si>
  <si>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</si>
  <si>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</si>
  <si>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</si>
  <si>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</si>
  <si>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</si>
  <si>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</si>
  <si>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</si>
  <si>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</si>
  <si>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</si>
  <si>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</si>
  <si>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</si>
  <si>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</si>
  <si>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</si>
  <si>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</si>
  <si>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</si>
  <si>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</si>
  <si>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</si>
  <si>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</si>
  <si>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</si>
  <si>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</si>
  <si>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</si>
  <si>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</si>
  <si>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</si>
  <si>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</si>
  <si>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</si>
  <si>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</si>
  <si>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</si>
  <si>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</si>
  <si>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</si>
  <si>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</si>
  <si>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</si>
  <si>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</si>
  <si>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</si>
  <si>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</si>
  <si>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</si>
  <si>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</si>
  <si>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</si>
  <si>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</si>
  <si>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</si>
  <si>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</si>
  <si>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</si>
  <si>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</si>
  <si>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</si>
  <si>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</si>
  <si>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</si>
  <si>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</si>
  <si>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</si>
  <si>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</si>
  <si>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</si>
  <si>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</si>
  <si>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</si>
  <si>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</si>
  <si>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</si>
  <si>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</si>
  <si>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</si>
  <si>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</si>
  <si>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</si>
  <si>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</si>
  <si>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</si>
  <si>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</si>
  <si>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</si>
  <si>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</si>
  <si>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</si>
  <si>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</si>
  <si>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</si>
  <si>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</si>
  <si>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</si>
  <si>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</si>
  <si>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</si>
  <si>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</si>
  <si>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</si>
  <si>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</si>
  <si>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</si>
  <si>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</si>
  <si>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</si>
  <si>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</si>
  <si>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</si>
  <si>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</si>
  <si>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</si>
  <si>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</si>
  <si>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</si>
  <si>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</si>
  <si>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</si>
  <si>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</si>
  <si>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</si>
  <si>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</si>
  <si>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</si>
  <si>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</si>
  <si>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</si>
  <si>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</si>
  <si>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</si>
  <si>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</si>
  <si>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</si>
  <si>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</si>
  <si>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</si>
  <si>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</si>
  <si>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</si>
  <si>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</si>
  <si>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</si>
  <si>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</si>
  <si>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</si>
  <si>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</si>
  <si>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</si>
  <si>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</si>
  <si>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</si>
  <si>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</si>
  <si>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</si>
  <si>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</si>
  <si>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</si>
  <si>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</si>
  <si>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</si>
  <si>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</si>
  <si>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</si>
  <si>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</si>
  <si>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</si>
  <si>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</si>
  <si>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</si>
  <si>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</si>
  <si>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</si>
  <si>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</si>
  <si>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</si>
  <si>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</si>
  <si>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</si>
  <si>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</si>
  <si>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</si>
  <si>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</si>
  <si>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</si>
  <si>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</si>
  <si>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</si>
  <si>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</si>
  <si>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</si>
  <si>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</si>
  <si>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</si>
  <si>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</si>
  <si>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</si>
  <si>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</si>
  <si>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</si>
  <si>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</si>
  <si>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</si>
  <si>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</si>
  <si>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</si>
  <si>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</si>
  <si>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</si>
  <si>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</si>
  <si>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</si>
  <si>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</si>
  <si>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</si>
  <si>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</si>
  <si>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</si>
  <si>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</si>
  <si>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</si>
  <si>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</si>
  <si>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</si>
  <si>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</si>
  <si>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</si>
  <si>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</si>
  <si>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</si>
  <si>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</si>
  <si>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</si>
  <si>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</si>
  <si>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</si>
  <si>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</si>
  <si>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</si>
  <si>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</si>
  <si>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</si>
  <si>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</si>
  <si>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</si>
  <si>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</si>
  <si>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</si>
  <si>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</si>
  <si>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</si>
  <si>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</si>
  <si>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</si>
  <si>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</si>
  <si>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</si>
  <si>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</si>
  <si>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</si>
  <si>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</si>
  <si>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</si>
  <si>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</si>
  <si>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</si>
  <si>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</si>
  <si>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</si>
  <si>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</si>
  <si>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</si>
  <si>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</si>
  <si>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</si>
  <si>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</si>
  <si>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</si>
  <si>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</si>
  <si>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</si>
  <si>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</si>
  <si>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</si>
  <si>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</si>
  <si>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</si>
  <si>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</si>
  <si>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</si>
  <si>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</si>
  <si>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</si>
  <si>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</si>
  <si>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</si>
  <si>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</si>
  <si>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</si>
  <si>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</si>
  <si>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</si>
  <si>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</si>
  <si>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</si>
  <si>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</si>
  <si>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</si>
  <si>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</si>
  <si>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</si>
  <si>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</si>
  <si>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</si>
  <si>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</si>
  <si>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</si>
  <si>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</si>
  <si>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</si>
  <si>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</si>
  <si>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</si>
  <si>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</si>
  <si>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</si>
  <si>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</si>
  <si>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</si>
  <si>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</si>
  <si>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</si>
  <si>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</si>
  <si>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</si>
  <si>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</si>
  <si>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</si>
  <si>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</si>
  <si>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</si>
  <si>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</si>
  <si>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</si>
  <si>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</si>
  <si>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</si>
  <si>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</si>
  <si>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</si>
  <si>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</si>
  <si>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</si>
  <si>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</si>
  <si>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</si>
  <si>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</si>
  <si>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</si>
  <si>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</si>
  <si>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</si>
  <si>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</si>
  <si>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</si>
  <si>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</si>
  <si>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</si>
  <si>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</si>
  <si>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</si>
  <si>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</si>
  <si>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</si>
  <si>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</si>
  <si>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</si>
  <si>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</si>
  <si>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</si>
  <si>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</si>
  <si>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</si>
  <si>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</si>
  <si>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</si>
  <si>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</si>
  <si>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</si>
  <si>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</si>
  <si>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</si>
  <si>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</si>
  <si>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</si>
  <si>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</si>
  <si>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</si>
  <si>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</si>
  <si>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</si>
  <si>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</si>
  <si>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</si>
  <si>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</si>
  <si>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</si>
  <si>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</si>
  <si>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</si>
  <si>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</si>
  <si>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</si>
  <si>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</si>
  <si>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</si>
  <si>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</si>
  <si>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</si>
  <si>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</si>
  <si>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</si>
  <si>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</si>
  <si>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</si>
  <si>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</si>
  <si>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</si>
  <si>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</si>
  <si>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</si>
  <si>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</si>
  <si>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</si>
  <si>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</si>
  <si>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</si>
  <si>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</si>
  <si>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</si>
  <si>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</si>
  <si>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</si>
  <si>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</si>
  <si>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</si>
  <si>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</si>
  <si>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</si>
  <si>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</si>
  <si>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</si>
  <si>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</si>
  <si>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</si>
  <si>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</si>
  <si>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</si>
  <si>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</si>
  <si>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</si>
  <si>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</si>
  <si>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</si>
  <si>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</si>
  <si>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</si>
  <si>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</si>
  <si>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</si>
  <si>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</si>
  <si>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</si>
  <si>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</si>
  <si>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</si>
  <si>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</si>
  <si>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</si>
  <si>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</si>
  <si>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</si>
  <si>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</si>
  <si>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</si>
  <si>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</si>
  <si>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</si>
  <si>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</si>
  <si>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</si>
  <si>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</si>
  <si>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</si>
  <si>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</si>
  <si>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</si>
  <si>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</si>
  <si>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</si>
  <si>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</si>
  <si>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</si>
  <si>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</si>
  <si>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</si>
  <si>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</si>
  <si>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</si>
  <si>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</si>
  <si>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</si>
  <si>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</si>
  <si>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</si>
  <si>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</si>
  <si>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</si>
  <si>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</si>
  <si>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</si>
  <si>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</si>
  <si>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</si>
  <si>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</si>
  <si>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</si>
  <si>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</si>
  <si>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</si>
  <si>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</si>
  <si>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</si>
  <si>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</si>
  <si>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</si>
  <si>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</si>
  <si>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</si>
  <si>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</si>
  <si>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</si>
  <si>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</si>
  <si>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</si>
  <si>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</si>
  <si>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</si>
  <si>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</si>
  <si>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</si>
  <si>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</si>
  <si>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</si>
  <si>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</si>
  <si>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</si>
  <si>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</si>
  <si>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</si>
  <si>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</si>
  <si>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</si>
  <si>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</si>
  <si>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</si>
  <si>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</si>
  <si>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</si>
  <si>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</si>
  <si>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</si>
  <si>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</si>
  <si>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</si>
  <si>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</si>
  <si>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</si>
  <si>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</si>
  <si>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</si>
  <si>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</si>
  <si>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</si>
  <si>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</si>
  <si>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</si>
  <si>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</si>
  <si>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</si>
  <si>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</si>
  <si>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</si>
  <si>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</si>
  <si>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</si>
  <si>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</si>
  <si>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</si>
  <si>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</si>
  <si>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</si>
  <si>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</si>
  <si>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</si>
  <si>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</si>
  <si>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</si>
  <si>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</si>
  <si>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</si>
  <si>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</si>
  <si>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</si>
  <si>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</si>
  <si>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</si>
  <si>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</si>
  <si>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</si>
  <si>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</si>
  <si>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</si>
  <si>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</si>
  <si>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</si>
  <si>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</si>
  <si>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</si>
  <si>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</si>
  <si>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</si>
  <si>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</si>
  <si>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</si>
  <si>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</si>
  <si>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</si>
  <si>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</si>
  <si>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</si>
  <si>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</si>
  <si>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</si>
  <si>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</si>
  <si>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</si>
  <si>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</si>
  <si>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</si>
  <si>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</si>
  <si>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</si>
  <si>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</si>
  <si>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</si>
  <si>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</si>
  <si>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</si>
  <si>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</si>
  <si>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</si>
  <si>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</si>
  <si>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</si>
  <si>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</si>
  <si>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</si>
  <si>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</si>
  <si>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</si>
  <si>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</si>
  <si>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</si>
  <si>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</si>
  <si>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</si>
  <si>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</si>
  <si>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</si>
  <si>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</si>
  <si>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</si>
  <si>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</si>
  <si>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</si>
  <si>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</si>
  <si>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</si>
  <si>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</si>
  <si>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</si>
  <si>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</si>
  <si>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</si>
  <si>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</si>
  <si>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</si>
  <si>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</si>
  <si>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</si>
  <si>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</si>
  <si>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</si>
  <si>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</si>
  <si>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</si>
  <si>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</si>
  <si>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</si>
  <si>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</si>
  <si>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</si>
  <si>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</si>
  <si>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</si>
  <si>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</si>
  <si>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</si>
  <si>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</si>
  <si>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</si>
  <si>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</si>
  <si>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</si>
  <si>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</si>
  <si>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</si>
  <si>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</si>
  <si>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</si>
  <si>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</si>
  <si>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</si>
  <si>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</si>
  <si>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</si>
  <si>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</si>
  <si>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</si>
  <si>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</si>
  <si>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</si>
  <si>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</si>
  <si>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</si>
  <si>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</si>
  <si>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</si>
  <si>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</si>
  <si>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</si>
  <si>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</si>
  <si>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</si>
  <si>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</si>
  <si>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</si>
  <si>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</si>
  <si>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</si>
  <si>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</si>
  <si>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</si>
  <si>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</si>
  <si>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</si>
  <si>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</si>
  <si>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</si>
  <si>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</si>
  <si>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</si>
  <si>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</si>
  <si>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</si>
  <si>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</si>
  <si>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</si>
  <si>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</si>
  <si>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</si>
  <si>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</si>
  <si>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</si>
  <si>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</si>
  <si>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</si>
  <si>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</si>
  <si>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</si>
  <si>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</si>
  <si>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</si>
  <si>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</si>
  <si>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</si>
  <si>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</si>
  <si>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</si>
  <si>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</si>
  <si>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</si>
  <si>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</si>
  <si>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</si>
  <si>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</si>
  <si>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</si>
  <si>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</si>
  <si>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</si>
  <si>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</si>
  <si>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</si>
  <si>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</si>
  <si>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</si>
  <si>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</si>
  <si>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</si>
  <si>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</si>
  <si>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</si>
  <si>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</si>
  <si>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</si>
  <si>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</si>
  <si>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</si>
  <si>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</si>
  <si>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</si>
  <si>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</si>
  <si>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</si>
  <si>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</si>
  <si>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</si>
  <si>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</si>
  <si>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</si>
  <si>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</si>
  <si>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</si>
  <si>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</si>
  <si>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</si>
  <si>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</si>
  <si>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</si>
  <si>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</si>
  <si>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</si>
  <si>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</si>
  <si>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</si>
  <si>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</si>
  <si>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</si>
  <si>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</si>
  <si>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</si>
  <si>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</si>
  <si>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</si>
  <si>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</si>
  <si>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</si>
  <si>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</si>
  <si>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</si>
  <si>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</si>
  <si>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</si>
  <si>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</si>
  <si>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</si>
  <si>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</si>
  <si>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</si>
  <si>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</si>
  <si>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</si>
  <si>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</si>
  <si>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</si>
  <si>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</si>
  <si>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</si>
  <si>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</si>
  <si>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</si>
  <si>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</si>
  <si>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</si>
  <si>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</si>
  <si>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</si>
  <si>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</si>
  <si>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</si>
  <si>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</si>
  <si>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</si>
  <si>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</si>
  <si>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</si>
  <si>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</si>
  <si>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</si>
  <si>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</si>
  <si>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</si>
  <si>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</si>
  <si>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</si>
  <si>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</si>
  <si>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</si>
  <si>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</si>
  <si>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</si>
  <si>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</si>
  <si>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</si>
  <si>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</si>
  <si>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</si>
  <si>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</si>
  <si>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</si>
  <si>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</si>
  <si>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</si>
  <si>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</si>
  <si>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</si>
  <si>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</si>
  <si>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</si>
  <si>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</si>
  <si>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</si>
  <si>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</si>
  <si>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</si>
  <si>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</si>
  <si>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</si>
  <si>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</si>
  <si>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</si>
  <si>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</si>
  <si>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</si>
  <si>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</si>
  <si>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</si>
  <si>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</si>
  <si>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</si>
  <si>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</si>
  <si>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</si>
  <si>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</si>
  <si>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</si>
  <si>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</si>
  <si>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</si>
  <si>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</si>
  <si>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</si>
  <si>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</si>
  <si>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</si>
  <si>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</si>
  <si>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</si>
  <si>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</si>
  <si>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</si>
  <si>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</si>
  <si>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</si>
  <si>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</si>
  <si>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</si>
  <si>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</si>
  <si>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</si>
  <si>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</si>
  <si>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</si>
  <si>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</si>
  <si>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</si>
  <si>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</si>
  <si>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</si>
  <si>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</si>
  <si>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</si>
  <si>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</si>
  <si>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</si>
  <si>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</si>
  <si>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</si>
  <si>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</si>
  <si>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</si>
  <si>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</si>
  <si>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</si>
  <si>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</si>
  <si>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</si>
  <si>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</si>
  <si>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</si>
  <si>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</si>
  <si>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</si>
  <si>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</si>
  <si>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</si>
  <si>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</si>
  <si>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</si>
  <si>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</si>
  <si>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</si>
  <si>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</si>
  <si>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</si>
  <si>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</si>
  <si>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</si>
  <si>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</si>
  <si>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</si>
  <si>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</si>
  <si>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</si>
  <si>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</si>
  <si>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</si>
  <si>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</si>
  <si>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</si>
  <si>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</si>
  <si>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</si>
  <si>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</si>
  <si>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</si>
  <si>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</si>
  <si>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</si>
  <si>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</si>
  <si>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</si>
  <si>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</si>
  <si>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</si>
  <si>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</si>
  <si>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</si>
  <si>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</si>
  <si>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</si>
  <si>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</si>
  <si>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</si>
  <si>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</si>
  <si>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</si>
  <si>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</si>
  <si>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</si>
  <si>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</si>
  <si>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</si>
  <si>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</si>
  <si>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</si>
  <si>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</si>
  <si>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</si>
  <si>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</si>
  <si>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</si>
  <si>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</si>
  <si>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</si>
  <si>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</si>
  <si>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</si>
  <si>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</si>
  <si>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</si>
  <si>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</si>
  <si>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</si>
  <si>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</si>
  <si>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</si>
  <si>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</si>
  <si>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</si>
  <si>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</si>
  <si>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</si>
  <si>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</si>
  <si>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</si>
  <si>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</si>
  <si>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</si>
  <si>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</si>
  <si>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</si>
  <si>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</si>
  <si>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</si>
  <si>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</si>
  <si>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</si>
  <si>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</si>
  <si>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</si>
  <si>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</si>
  <si>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</si>
  <si>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</si>
  <si>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</si>
  <si>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</si>
  <si>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</si>
  <si>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</si>
  <si>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</si>
  <si>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</si>
  <si>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</si>
  <si>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</si>
  <si>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</si>
  <si>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</si>
  <si>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</si>
  <si>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</si>
  <si>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</si>
  <si>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</si>
  <si>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</si>
  <si>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</si>
  <si>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</si>
  <si>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</si>
  <si>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</si>
  <si>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</si>
  <si>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</si>
  <si>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</si>
  <si>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</si>
  <si>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</si>
  <si>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</si>
  <si>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</si>
  <si>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</si>
  <si>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</si>
  <si>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</si>
  <si>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</si>
  <si>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</si>
  <si>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</si>
  <si>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</si>
  <si>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</si>
  <si>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</si>
  <si>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</si>
  <si>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</si>
  <si>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</si>
  <si>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</si>
  <si>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</si>
  <si>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</si>
  <si>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</si>
  <si>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</si>
  <si>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</si>
  <si>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</si>
  <si>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</si>
  <si>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</si>
  <si>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</si>
  <si>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</si>
  <si>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</si>
  <si>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</si>
  <si>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</si>
  <si>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</si>
  <si>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</si>
  <si>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</si>
  <si>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</si>
  <si>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</si>
  <si>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</si>
  <si>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</si>
  <si>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</si>
  <si>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</si>
  <si>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</si>
  <si>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</si>
  <si>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</si>
  <si>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</si>
  <si>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</si>
  <si>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</si>
  <si>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</si>
  <si>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</si>
  <si>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</si>
  <si>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</si>
  <si>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</si>
  <si>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</si>
  <si>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</si>
  <si>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</si>
  <si>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</si>
  <si>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</si>
  <si>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</si>
  <si>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</si>
  <si>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</si>
  <si>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</si>
  <si>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</si>
  <si>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</si>
  <si>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</si>
  <si>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</si>
  <si>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</si>
  <si>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</si>
  <si>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</si>
  <si>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</si>
  <si>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</si>
  <si>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</si>
  <si>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</si>
  <si>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</si>
  <si>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</si>
  <si>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</si>
  <si>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</si>
  <si>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</si>
  <si>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</si>
  <si>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</si>
  <si>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</si>
  <si>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</si>
  <si>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</si>
  <si>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</si>
  <si>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</si>
  <si>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</si>
  <si>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</si>
  <si>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</si>
  <si>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</si>
  <si>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</si>
  <si>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</si>
  <si>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</si>
  <si>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</si>
  <si>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</si>
  <si>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</si>
  <si>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</si>
  <si>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</si>
  <si>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</si>
  <si>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</si>
  <si>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</si>
  <si>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</si>
  <si>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</si>
  <si>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</si>
  <si>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</si>
  <si>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</si>
  <si>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</si>
  <si>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</si>
  <si>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</si>
  <si>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</si>
  <si>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</si>
  <si>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</si>
  <si>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</si>
  <si>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</si>
  <si>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</si>
  <si>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</si>
  <si>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</si>
  <si>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</si>
  <si>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</si>
  <si>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</si>
  <si>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</si>
  <si>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</si>
  <si>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</si>
  <si>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</si>
  <si>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</si>
  <si>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</si>
  <si>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</si>
  <si>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</si>
  <si>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</si>
  <si>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</si>
  <si>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</si>
  <si>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</si>
  <si>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</si>
  <si>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</si>
  <si>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</si>
  <si>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</si>
  <si>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</si>
  <si>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</si>
  <si>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</si>
  <si>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</si>
  <si>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</si>
  <si>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</si>
  <si>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</si>
  <si>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</si>
  <si>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</si>
  <si>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</si>
  <si>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</si>
  <si>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</si>
  <si>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</si>
  <si>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</si>
  <si>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</si>
  <si>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</si>
  <si>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</si>
  <si>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</si>
  <si>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</si>
  <si>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</si>
  <si>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</si>
  <si>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</si>
  <si>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</si>
  <si>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</si>
  <si>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</si>
  <si>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</si>
  <si>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</si>
  <si>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</si>
  <si>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</si>
  <si>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</si>
  <si>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</si>
  <si>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</si>
  <si>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</si>
  <si>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</si>
  <si>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</si>
  <si>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</si>
  <si>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</si>
  <si>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</si>
  <si>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</si>
  <si>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</si>
  <si>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</si>
  <si>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</si>
  <si>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</si>
  <si>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</si>
  <si>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</si>
  <si>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</si>
  <si>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</si>
  <si>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</si>
  <si>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</si>
  <si>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</si>
  <si>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</si>
  <si>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</si>
  <si>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</si>
  <si>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</si>
  <si>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</si>
  <si>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</si>
  <si>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</si>
  <si>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</si>
  <si>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</si>
  <si>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</si>
  <si>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</si>
  <si>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</si>
  <si>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</si>
  <si>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</si>
  <si>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</si>
  <si>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</si>
  <si>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</si>
  <si>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</si>
  <si>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</si>
  <si>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</si>
  <si>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</si>
  <si>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</si>
  <si>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</si>
  <si>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</si>
  <si>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</si>
  <si>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</si>
  <si>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</si>
  <si>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</si>
  <si>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</si>
  <si>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</si>
  <si>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</si>
  <si>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</si>
  <si>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</si>
  <si>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</si>
  <si>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</si>
  <si>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</si>
  <si>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</si>
  <si>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</si>
  <si>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</si>
  <si>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</si>
  <si>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</si>
  <si>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</si>
  <si>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</si>
  <si>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</si>
  <si>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</si>
  <si>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</si>
  <si>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</si>
  <si>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</si>
  <si>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</si>
  <si>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</si>
  <si>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</si>
  <si>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</si>
  <si>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</si>
  <si>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</si>
  <si>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</si>
  <si>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</si>
  <si>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</si>
  <si>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</si>
  <si>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</si>
  <si>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</si>
  <si>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</si>
  <si>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</si>
  <si>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</si>
  <si>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</si>
  <si>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</si>
  <si>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</si>
  <si>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</si>
  <si>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</si>
  <si>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</si>
  <si>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</si>
  <si>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</si>
  <si>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</si>
  <si>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</si>
  <si>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</si>
  <si>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</si>
  <si>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</si>
  <si>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</si>
  <si>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</si>
  <si>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</si>
  <si>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</si>
  <si>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</si>
  <si>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</si>
  <si>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</si>
  <si>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</si>
  <si>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</si>
  <si>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</si>
  <si>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</si>
  <si>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</si>
  <si>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</si>
  <si>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</si>
  <si>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</si>
  <si>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</si>
  <si>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</si>
  <si>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</si>
  <si>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</si>
  <si>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</si>
  <si>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</si>
  <si>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</si>
  <si>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</si>
  <si>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</si>
  <si>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</si>
  <si>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</si>
  <si>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</si>
  <si>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</si>
  <si>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</si>
  <si>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</si>
  <si>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</si>
  <si>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</si>
  <si>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</si>
  <si>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</si>
  <si>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</si>
  <si>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</si>
  <si>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</si>
  <si>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</si>
  <si>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</si>
  <si>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</si>
  <si>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</si>
  <si>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</si>
  <si>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</si>
  <si>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</si>
  <si>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</si>
  <si>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</si>
  <si>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</si>
  <si>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</si>
  <si>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</si>
  <si>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</si>
  <si>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</si>
  <si>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</si>
  <si>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</si>
  <si>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</si>
  <si>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</si>
  <si>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</si>
  <si>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</si>
  <si>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</si>
  <si>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</si>
  <si>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</si>
  <si>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</si>
  <si>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</si>
  <si>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</si>
  <si>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</si>
  <si>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</si>
  <si>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</si>
  <si>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</si>
  <si>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</si>
  <si>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</si>
  <si>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</si>
  <si>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</si>
  <si>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</si>
  <si>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</si>
  <si>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</si>
  <si>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</si>
  <si>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</si>
  <si>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</si>
  <si>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</si>
  <si>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</si>
  <si>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</si>
  <si>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</si>
  <si>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</si>
  <si>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</si>
  <si>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</si>
  <si>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</si>
  <si>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</si>
  <si>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</si>
  <si>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</si>
  <si>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</si>
  <si>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</si>
  <si>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</si>
  <si>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</si>
  <si>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</si>
  <si>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</si>
  <si>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</si>
  <si>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</si>
  <si>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</si>
  <si>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</si>
  <si>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</si>
  <si>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</si>
  <si>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</si>
  <si>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</si>
  <si>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</si>
  <si>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</si>
  <si>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</si>
  <si>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</si>
  <si>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</si>
  <si>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</si>
  <si>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</si>
  <si>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</si>
  <si>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</si>
  <si>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</si>
  <si>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</si>
  <si>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</si>
  <si>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</si>
  <si>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</si>
  <si>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</si>
  <si>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</si>
  <si>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</si>
  <si>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</si>
  <si>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</si>
  <si>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</si>
  <si>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</si>
  <si>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</si>
  <si>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</si>
  <si>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</si>
  <si>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</si>
  <si>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</si>
  <si>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</si>
  <si>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</si>
  <si>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</si>
  <si>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</si>
  <si>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</si>
  <si>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</si>
  <si>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</si>
  <si>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</si>
  <si>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</si>
  <si>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</si>
  <si>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</si>
  <si>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</si>
  <si>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</si>
  <si>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</si>
  <si>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</si>
  <si>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</si>
  <si>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</si>
  <si>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</si>
  <si>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</si>
  <si>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</si>
  <si>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</si>
  <si>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</si>
  <si>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</si>
  <si>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</si>
  <si>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</si>
  <si>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</si>
  <si>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</si>
  <si>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</si>
  <si>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</si>
  <si>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</si>
  <si>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</si>
  <si>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</si>
  <si>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</si>
  <si>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</si>
  <si>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</si>
  <si>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</si>
  <si>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</si>
  <si>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</si>
  <si>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</si>
  <si>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</si>
  <si>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</si>
  <si>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</si>
  <si>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</si>
  <si>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</si>
  <si>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</si>
  <si>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</si>
  <si>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</si>
  <si>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</si>
  <si>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</si>
  <si>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</si>
  <si>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</si>
  <si>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</si>
  <si>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</si>
  <si>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</si>
  <si>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</si>
  <si>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</si>
  <si>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</si>
  <si>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</si>
  <si>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</si>
  <si>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</si>
  <si>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</si>
  <si>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</si>
  <si>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</si>
  <si>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</si>
  <si>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</si>
  <si>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</si>
  <si>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</si>
  <si>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</si>
  <si>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</si>
  <si>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</si>
  <si>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</si>
  <si>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</si>
  <si>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</si>
  <si>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</si>
  <si>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</si>
  <si>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</si>
  <si>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</si>
  <si>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</si>
  <si>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</si>
  <si>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</si>
  <si>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</si>
  <si>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</si>
  <si>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</si>
  <si>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</si>
  <si>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</si>
  <si>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</si>
  <si>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</si>
  <si>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</si>
  <si>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</si>
  <si>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</si>
  <si>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</si>
  <si>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</si>
  <si>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</si>
  <si>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</si>
  <si>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</si>
  <si>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</si>
  <si>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</si>
  <si>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</si>
  <si>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</si>
  <si>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</si>
  <si>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</si>
  <si>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</si>
  <si>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</si>
  <si>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</si>
  <si>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</si>
  <si>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</si>
  <si>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</si>
  <si>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</si>
  <si>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</si>
  <si>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</si>
  <si>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</si>
  <si>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</si>
  <si>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</si>
  <si>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</si>
  <si>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</si>
  <si>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</si>
  <si>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</si>
  <si>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</si>
  <si>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</si>
  <si>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</si>
  <si>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</si>
  <si>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</si>
  <si>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</si>
  <si>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</si>
  <si>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</si>
  <si>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</si>
  <si>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</si>
  <si>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</si>
  <si>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</si>
  <si>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</si>
  <si>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</si>
  <si>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</si>
  <si>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</si>
  <si>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</si>
  <si>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</si>
  <si>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</si>
  <si>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</si>
  <si>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</si>
  <si>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</si>
  <si>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</si>
  <si>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</si>
  <si>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</si>
  <si>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</si>
  <si>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</si>
  <si>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</si>
  <si>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</si>
  <si>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</si>
  <si>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</si>
  <si>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</si>
  <si>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</si>
  <si>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</si>
  <si>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</si>
  <si>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</si>
  <si>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</si>
  <si>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</si>
  <si>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</si>
  <si>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</si>
  <si>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</si>
  <si>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</si>
  <si>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</si>
  <si>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</si>
  <si>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</si>
  <si>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</si>
  <si>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</si>
  <si>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</si>
  <si>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</si>
  <si>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</si>
  <si>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</si>
  <si>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</si>
  <si>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</si>
  <si>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</si>
  <si>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</si>
  <si>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</si>
  <si>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</si>
  <si>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</si>
  <si>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</si>
  <si>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</si>
  <si>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</si>
  <si>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</si>
  <si>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</si>
  <si>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</si>
  <si>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</si>
  <si>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</si>
  <si>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</si>
  <si>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</si>
  <si>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</si>
  <si>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</si>
  <si>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</si>
  <si>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</si>
  <si>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</si>
  <si>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</si>
  <si>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</si>
  <si>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</si>
  <si>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</si>
  <si>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</si>
  <si>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</si>
  <si>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</si>
  <si>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</si>
  <si>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</si>
  <si>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</si>
  <si>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</si>
  <si>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</si>
  <si>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</si>
  <si>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</si>
  <si>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</si>
  <si>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</si>
  <si>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</si>
  <si>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</si>
  <si>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</si>
  <si>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</si>
  <si>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</si>
  <si>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</si>
  <si>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</si>
  <si>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</si>
  <si>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</si>
  <si>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</si>
  <si>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</si>
  <si>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</si>
  <si>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</si>
  <si>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</si>
  <si>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</si>
  <si>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</si>
  <si>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</si>
  <si>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</si>
  <si>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</si>
  <si>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</si>
  <si>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</si>
  <si>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</si>
  <si>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</si>
  <si>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</si>
  <si>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</si>
  <si>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</si>
  <si>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</si>
  <si>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</si>
  <si>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</si>
  <si>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</si>
  <si>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</si>
  <si>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</si>
  <si>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</si>
  <si>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</si>
  <si>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</si>
  <si>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</si>
  <si>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</si>
  <si>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</si>
  <si>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</si>
  <si>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</si>
  <si>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</si>
  <si>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</si>
  <si>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</si>
  <si>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</si>
  <si>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</si>
  <si>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</si>
  <si>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</si>
  <si>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</si>
  <si>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</si>
  <si>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</si>
  <si>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</si>
  <si>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</si>
  <si>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</si>
  <si>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</si>
  <si>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</si>
  <si>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</si>
  <si>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</si>
  <si>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</si>
  <si>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</si>
  <si>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</si>
  <si>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</si>
  <si>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</si>
  <si>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</si>
  <si>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</si>
  <si>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</si>
  <si>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</si>
  <si>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</si>
  <si>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</si>
  <si>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</si>
  <si>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</si>
  <si>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</si>
  <si>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</si>
  <si>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</si>
  <si>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</si>
  <si>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</si>
  <si>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</si>
  <si>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</si>
  <si>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</si>
  <si>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</si>
  <si>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</si>
  <si>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</si>
  <si>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</si>
  <si>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</si>
  <si>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</si>
  <si>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</si>
  <si>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</si>
  <si>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</si>
  <si>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</si>
  <si>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</si>
  <si>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</si>
  <si>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</si>
  <si>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</si>
  <si>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</si>
  <si>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</si>
  <si>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</si>
  <si>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</si>
  <si>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</si>
  <si>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</si>
  <si>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</si>
  <si>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</si>
  <si>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</si>
  <si>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</si>
  <si>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</si>
  <si>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</si>
  <si>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</si>
  <si>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</si>
  <si>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</si>
  <si>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</si>
  <si>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</si>
  <si>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</si>
  <si>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</si>
  <si>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</si>
  <si>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</si>
  <si>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</si>
  <si>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</si>
  <si>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</si>
  <si>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</si>
  <si>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</si>
  <si>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</si>
  <si>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</si>
  <si>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</si>
  <si>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</si>
  <si>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</si>
  <si>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</si>
  <si>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</si>
  <si>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</si>
  <si>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</si>
  <si>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</si>
  <si>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</si>
  <si>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</si>
  <si>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</si>
  <si>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</si>
  <si>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</si>
  <si>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</si>
  <si>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</si>
  <si>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</si>
  <si>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</si>
  <si>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</si>
  <si>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</si>
  <si>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</si>
  <si>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</si>
  <si>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</si>
  <si>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</si>
  <si>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</si>
  <si>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</si>
  <si>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</si>
  <si>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</si>
  <si>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</si>
  <si>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</si>
  <si>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</si>
  <si>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</si>
  <si>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</si>
  <si>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</si>
  <si>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</si>
  <si>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</si>
  <si>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</si>
  <si>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</si>
  <si>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</si>
  <si>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</si>
  <si>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</si>
  <si>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</si>
  <si>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</si>
  <si>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</si>
  <si>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</si>
  <si>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</si>
  <si>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</si>
  <si>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</si>
  <si>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</si>
  <si>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</si>
  <si>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</si>
  <si>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</si>
  <si>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</si>
  <si>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</si>
  <si>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</si>
  <si>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</si>
  <si>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</si>
  <si>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</si>
  <si>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</si>
  <si>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</si>
  <si>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</si>
  <si>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</si>
  <si>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</si>
  <si>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</si>
  <si>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</si>
  <si>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</si>
  <si>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</si>
  <si>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</si>
  <si>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</si>
  <si>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</si>
  <si>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</si>
  <si>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</si>
  <si>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</si>
  <si>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</si>
  <si>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</si>
  <si>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</si>
  <si>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</si>
  <si>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</si>
  <si>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</si>
  <si>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</si>
  <si>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</si>
  <si>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</si>
  <si>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</si>
  <si>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</si>
  <si>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</si>
  <si>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</si>
  <si>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</si>
  <si>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</si>
  <si>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</si>
  <si>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</si>
  <si>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</si>
  <si>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</si>
  <si>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</si>
  <si>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</si>
  <si>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</si>
  <si>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</si>
  <si>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</si>
  <si>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</si>
  <si>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</si>
  <si>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</si>
  <si>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</si>
  <si>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</si>
  <si>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</si>
  <si>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</si>
  <si>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</si>
  <si>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</si>
  <si>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</si>
  <si>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</si>
  <si>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</si>
  <si>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</si>
  <si>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</si>
  <si>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</si>
  <si>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</si>
  <si>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</si>
  <si>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</si>
  <si>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</si>
  <si>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</si>
  <si>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</si>
  <si>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</si>
  <si>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</si>
  <si>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</si>
  <si>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</si>
  <si>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</si>
  <si>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</si>
  <si>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</si>
  <si>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</si>
  <si>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</si>
  <si>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</si>
  <si>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</si>
  <si>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</si>
  <si>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</si>
  <si>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</si>
  <si>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</si>
  <si>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</si>
  <si>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</si>
  <si>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</si>
  <si>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</si>
  <si>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</si>
  <si>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</si>
  <si>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</si>
  <si>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</si>
  <si>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</si>
  <si>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</si>
  <si>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</si>
  <si>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</si>
  <si>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</si>
  <si>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</si>
  <si>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</si>
  <si>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</si>
  <si>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</si>
  <si>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</si>
  <si>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</si>
  <si>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</si>
  <si>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</si>
  <si>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</si>
  <si>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</si>
  <si>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</si>
  <si>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</si>
  <si>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</si>
  <si>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</si>
  <si>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</si>
  <si>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</si>
  <si>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</si>
  <si>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</si>
  <si>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</si>
  <si>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</si>
  <si>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</si>
  <si>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</si>
  <si>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</si>
  <si>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</si>
  <si>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</si>
  <si>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</si>
  <si>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</si>
  <si>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</si>
  <si>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</si>
  <si>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</si>
  <si>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</si>
  <si>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</si>
  <si>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</si>
  <si>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</si>
  <si>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</si>
  <si>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</si>
  <si>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</si>
  <si>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</si>
  <si>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</si>
  <si>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</si>
  <si>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</si>
  <si>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</si>
  <si>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</si>
  <si>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</si>
  <si>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</si>
  <si>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</si>
  <si>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</si>
  <si>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</si>
  <si>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</si>
  <si>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</si>
  <si>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</si>
  <si>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</si>
  <si>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</si>
  <si>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</si>
  <si>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</si>
  <si>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</si>
  <si>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</si>
  <si>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</si>
  <si>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</si>
  <si>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</si>
  <si>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</si>
  <si>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</si>
  <si>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</si>
  <si>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</si>
  <si>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</si>
  <si>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</si>
  <si>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</si>
  <si>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</si>
  <si>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</si>
  <si>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</si>
  <si>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</si>
  <si>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</si>
  <si>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</si>
  <si>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</si>
  <si>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</si>
  <si>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</si>
  <si>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</si>
  <si>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</si>
  <si>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</si>
  <si>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</si>
  <si>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</si>
  <si>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</si>
  <si>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</si>
  <si>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</si>
  <si>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</si>
  <si>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</si>
  <si>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</si>
  <si>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</si>
  <si>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</si>
  <si>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</si>
  <si>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</si>
  <si>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</si>
  <si>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</si>
  <si>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</si>
  <si>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</si>
  <si>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</si>
  <si>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</si>
  <si>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</si>
  <si>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</si>
  <si>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</si>
  <si>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</si>
  <si>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</si>
  <si>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</si>
  <si>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</si>
  <si>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</si>
  <si>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</si>
  <si>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</si>
  <si>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</si>
  <si>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</si>
  <si>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</si>
  <si>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</si>
  <si>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</si>
  <si>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</si>
  <si>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</si>
  <si>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</si>
  <si>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</si>
  <si>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</si>
  <si>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</si>
  <si>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</si>
  <si>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</si>
  <si>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</si>
  <si>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</si>
  <si>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</si>
  <si>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</si>
  <si>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</si>
  <si>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</si>
  <si>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</si>
  <si>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</si>
  <si>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</si>
  <si>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</si>
  <si>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</si>
  <si>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</si>
  <si>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</si>
  <si>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</si>
  <si>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</si>
  <si>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</si>
  <si>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</si>
  <si>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</si>
  <si>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</si>
  <si>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</si>
  <si>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</si>
  <si>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</si>
  <si>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</si>
  <si>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</si>
  <si>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</si>
  <si>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</si>
  <si>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</si>
  <si>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</si>
  <si>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</si>
  <si>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</si>
  <si>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</si>
  <si>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</si>
  <si>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</si>
  <si>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</si>
  <si>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</si>
  <si>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</si>
  <si>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</si>
  <si>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</si>
  <si>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</si>
  <si>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</si>
  <si>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</si>
  <si>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</si>
  <si>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</si>
  <si>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</si>
  <si>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</si>
  <si>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</si>
  <si>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</si>
  <si>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</si>
  <si>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</si>
  <si>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</si>
  <si>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</si>
  <si>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</si>
  <si>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</si>
  <si>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</si>
  <si>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</si>
  <si>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</si>
  <si>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</si>
  <si>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</si>
  <si>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</si>
  <si>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</si>
  <si>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</si>
  <si>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</si>
  <si>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</si>
  <si>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</si>
  <si>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</si>
  <si>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</si>
  <si>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</si>
  <si>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</si>
  <si>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</si>
  <si>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</si>
  <si>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</si>
  <si>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</si>
  <si>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</si>
  <si>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</si>
  <si>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</si>
  <si>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</si>
  <si>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</si>
  <si>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</si>
  <si>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</si>
  <si>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</si>
  <si>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</si>
  <si>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</si>
  <si>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</si>
  <si>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</si>
  <si>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</si>
  <si>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</si>
  <si>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</si>
  <si>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</si>
  <si>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</si>
  <si>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</si>
  <si>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</si>
  <si>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</si>
  <si>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</si>
  <si>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</si>
  <si>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</si>
  <si>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</si>
  <si>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</si>
  <si>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</si>
  <si>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</si>
  <si>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</si>
  <si>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</si>
  <si>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</si>
  <si>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</si>
  <si>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</si>
  <si>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</si>
  <si>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</si>
  <si>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</si>
  <si>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</si>
  <si>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</si>
  <si>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</si>
  <si>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</si>
  <si>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</si>
  <si>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</si>
  <si>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</si>
  <si>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</si>
  <si>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</si>
  <si>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</si>
  <si>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</si>
  <si>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</si>
  <si>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</si>
  <si>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</si>
  <si>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</si>
  <si>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</si>
  <si>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</si>
  <si>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</si>
  <si>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</si>
  <si>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</si>
  <si>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</si>
  <si>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</si>
  <si>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</si>
  <si>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</si>
  <si>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</si>
  <si>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</si>
  <si>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</si>
  <si>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</si>
  <si>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</si>
  <si>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</si>
  <si>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</si>
  <si>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</si>
  <si>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</si>
  <si>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</si>
  <si>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</si>
  <si>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</si>
  <si>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</si>
  <si>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</si>
  <si>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</si>
  <si>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</si>
  <si>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</si>
  <si>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</si>
  <si>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</si>
  <si>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</si>
  <si>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</si>
  <si>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</si>
  <si>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</si>
  <si>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</si>
  <si>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</si>
  <si>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</si>
  <si>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</si>
  <si>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</si>
  <si>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</si>
  <si>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</si>
  <si>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</si>
  <si>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</si>
  <si>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</si>
  <si>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</si>
  <si>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</si>
  <si>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</si>
  <si>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</si>
  <si>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</si>
  <si>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</si>
  <si>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</si>
  <si>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</si>
  <si>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</si>
  <si>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</si>
  <si>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</si>
  <si>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</si>
  <si>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</si>
  <si>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</si>
  <si>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</si>
  <si>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</si>
  <si>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</si>
  <si>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</si>
  <si>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</si>
  <si>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</si>
  <si>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</si>
  <si>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</si>
  <si>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</si>
  <si>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</si>
  <si>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</si>
  <si>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</si>
  <si>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</si>
  <si>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</si>
  <si>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</si>
  <si>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</si>
  <si>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</si>
  <si>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</si>
  <si>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</si>
  <si>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</si>
  <si>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</si>
  <si>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</si>
  <si>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</si>
  <si>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</si>
  <si>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</si>
  <si>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</si>
  <si>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</si>
  <si>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</si>
  <si>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</si>
  <si>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</si>
  <si>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</si>
  <si>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</si>
  <si>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</si>
  <si>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</si>
  <si>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</si>
  <si>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</si>
  <si>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</si>
  <si>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</si>
  <si>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</si>
  <si>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</si>
  <si>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</si>
  <si>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</si>
  <si>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</si>
  <si>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</si>
  <si>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</si>
  <si>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</si>
  <si>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</si>
  <si>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</si>
  <si>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</si>
  <si>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</si>
  <si>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</si>
  <si>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</si>
  <si>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</si>
  <si>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</si>
  <si>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</si>
  <si>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</si>
  <si>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</si>
  <si>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</si>
  <si>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</si>
  <si>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</si>
  <si>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</si>
  <si>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</si>
  <si>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</si>
  <si>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</si>
  <si>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</si>
  <si>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</si>
  <si>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</si>
  <si>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</si>
  <si>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</si>
  <si>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</si>
  <si>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</si>
  <si>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</si>
  <si>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</si>
  <si>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</si>
  <si>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</si>
  <si>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</si>
  <si>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</si>
  <si>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</si>
  <si>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</si>
  <si>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</si>
  <si>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</si>
  <si>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</si>
  <si>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</si>
  <si>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</si>
  <si>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</si>
  <si>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</si>
  <si>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</si>
  <si>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</si>
  <si>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</si>
  <si>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</si>
  <si>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</si>
  <si>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</si>
  <si>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</si>
  <si>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</si>
  <si>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</si>
  <si>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</si>
  <si>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</si>
  <si>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</si>
  <si>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</si>
  <si>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</si>
  <si>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</si>
  <si>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</si>
  <si>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</si>
  <si>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</si>
  <si>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</si>
  <si>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</si>
  <si>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</si>
  <si>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</si>
  <si>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</si>
  <si>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</si>
  <si>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</si>
  <si>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</si>
  <si>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</si>
  <si>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</si>
  <si>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</si>
  <si>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</si>
  <si>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</si>
  <si>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</si>
  <si>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</si>
  <si>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</si>
  <si>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</si>
  <si>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</si>
  <si>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</si>
  <si>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</si>
  <si>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</si>
  <si>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</si>
  <si>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</si>
  <si>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</si>
  <si>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</si>
  <si>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</si>
  <si>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</si>
  <si>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</si>
  <si>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</si>
  <si>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</si>
  <si>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</si>
  <si>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</si>
  <si>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</si>
  <si>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</si>
  <si>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</si>
  <si>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</si>
  <si>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</si>
  <si>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</si>
  <si>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</si>
  <si>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</si>
  <si>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</si>
  <si>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</si>
  <si>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</si>
  <si>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</si>
  <si>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</si>
  <si>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</si>
  <si>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</si>
  <si>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</si>
  <si>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</si>
  <si>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</si>
  <si>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</si>
  <si>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</si>
  <si>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</si>
  <si>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</si>
  <si>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</si>
  <si>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</si>
  <si>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</si>
  <si>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</si>
  <si>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</si>
  <si>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</si>
  <si>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</si>
  <si>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</si>
  <si>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</si>
  <si>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</si>
  <si>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</si>
  <si>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</si>
  <si>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</si>
  <si>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</si>
  <si>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</si>
  <si>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</si>
  <si>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</si>
  <si>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</si>
  <si>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</si>
  <si>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</si>
  <si>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</si>
  <si>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</si>
  <si>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</si>
  <si>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</si>
  <si>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</si>
  <si>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</si>
  <si>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</si>
  <si>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</si>
  <si>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</si>
  <si>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</si>
  <si>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</si>
  <si>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</si>
  <si>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</si>
  <si>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</si>
  <si>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</si>
  <si>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</si>
  <si>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</si>
  <si>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</si>
  <si>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</si>
  <si>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</si>
  <si>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</si>
  <si>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</si>
  <si>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</si>
  <si>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</si>
  <si>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</si>
  <si>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</si>
  <si>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</si>
  <si>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</si>
  <si>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</si>
  <si>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</si>
  <si>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</si>
  <si>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</si>
  <si>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</si>
  <si>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</si>
  <si>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</si>
  <si>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</si>
  <si>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</si>
  <si>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</si>
  <si>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</si>
  <si>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</si>
  <si>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</si>
  <si>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</si>
  <si>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</si>
  <si>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</si>
  <si>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</si>
  <si>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</si>
  <si>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</si>
  <si>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</si>
  <si>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</si>
  <si>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</si>
  <si>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</si>
  <si>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</si>
  <si>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</si>
  <si>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</si>
  <si>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</si>
  <si>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</si>
  <si>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</si>
  <si>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</si>
  <si>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</si>
  <si>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</si>
  <si>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</si>
  <si>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</si>
  <si>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</si>
  <si>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</si>
  <si>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</si>
  <si>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</si>
  <si>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</si>
  <si>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</si>
  <si>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</si>
  <si>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</si>
  <si>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</si>
  <si>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</si>
  <si>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</si>
  <si>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</si>
  <si>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</si>
  <si>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</si>
  <si>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</si>
  <si>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</si>
  <si>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</si>
  <si>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</si>
  <si>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</si>
  <si>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</si>
  <si>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</si>
  <si>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</si>
  <si>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</si>
  <si>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</si>
  <si>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</si>
  <si>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</si>
  <si>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</si>
  <si>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</si>
  <si>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</si>
  <si>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</si>
  <si>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</si>
  <si>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</si>
  <si>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</si>
  <si>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</si>
  <si>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</si>
  <si>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</si>
  <si>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</si>
  <si>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</si>
  <si>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</si>
  <si>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</si>
  <si>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</si>
  <si>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</si>
  <si>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</si>
  <si>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</si>
  <si>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</si>
  <si>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</si>
  <si>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</si>
  <si>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</si>
  <si>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</si>
  <si>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</si>
  <si>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</si>
  <si>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</si>
  <si>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</si>
  <si>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</si>
  <si>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</si>
  <si>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</si>
  <si>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</si>
  <si>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</si>
  <si>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</si>
  <si>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</si>
  <si>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</si>
  <si>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</si>
  <si>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</si>
  <si>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</si>
  <si>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</si>
  <si>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</si>
  <si>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</si>
  <si>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</si>
  <si>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</si>
  <si>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</si>
  <si>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</si>
  <si>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</si>
  <si>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</si>
  <si>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</si>
  <si>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</si>
  <si>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</si>
  <si>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</si>
  <si>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</si>
  <si>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</si>
  <si>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</si>
  <si>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</si>
  <si>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</si>
  <si>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</si>
  <si>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</si>
  <si>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</si>
  <si>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</si>
  <si>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</si>
  <si>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</si>
  <si>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</si>
  <si>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</si>
  <si>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</si>
  <si>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</si>
  <si>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</si>
  <si>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</si>
  <si>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</si>
  <si>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</si>
  <si>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</si>
  <si>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</si>
  <si>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</si>
  <si>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</si>
  <si>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</si>
  <si>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</si>
  <si>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</si>
  <si>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</si>
  <si>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</si>
  <si>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</si>
  <si>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</si>
  <si>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</si>
  <si>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</si>
  <si>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</si>
  <si>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</si>
  <si>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</si>
  <si>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</si>
  <si>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</si>
  <si>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</si>
  <si>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</si>
  <si>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</si>
  <si>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</si>
  <si>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</si>
  <si>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</si>
  <si>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</si>
  <si>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</si>
  <si>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</si>
  <si>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</si>
  <si>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</si>
  <si>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</si>
  <si>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</si>
  <si>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</si>
  <si>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</si>
  <si>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</si>
  <si>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</si>
  <si>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</si>
  <si>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</si>
  <si>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</si>
  <si>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</si>
  <si>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</si>
  <si>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</si>
  <si>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</si>
  <si>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</si>
  <si>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</si>
  <si>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</si>
  <si>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</si>
  <si>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</si>
  <si>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</si>
  <si>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</si>
  <si>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</si>
  <si>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</si>
  <si>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</si>
  <si>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</si>
  <si>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</si>
  <si>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</si>
  <si>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</si>
  <si>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</si>
  <si>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</si>
  <si>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</si>
  <si>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</si>
  <si>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</si>
  <si>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</si>
  <si>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</si>
  <si>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</si>
  <si>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</si>
  <si>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</si>
  <si>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</si>
  <si>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</si>
  <si>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</si>
  <si>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</si>
  <si>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</si>
  <si>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</si>
  <si>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</si>
  <si>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</si>
  <si>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</si>
  <si>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</si>
  <si>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</si>
  <si>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</si>
  <si>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</si>
  <si>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</si>
  <si>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</si>
  <si>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</si>
  <si>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</si>
  <si>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</si>
  <si>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</si>
  <si>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</si>
  <si>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</si>
  <si>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</si>
  <si>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</si>
  <si>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</si>
  <si>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</si>
  <si>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</si>
  <si>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</si>
  <si>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</si>
  <si>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</si>
  <si>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</si>
  <si>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</si>
  <si>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</si>
  <si>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</si>
  <si>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</si>
  <si>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</si>
  <si>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</si>
  <si>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</si>
  <si>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</si>
  <si>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</si>
  <si>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</si>
  <si>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</si>
  <si>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</si>
  <si>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</si>
  <si>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</si>
  <si>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</si>
  <si>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</si>
  <si>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</si>
  <si>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</si>
  <si>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</si>
  <si>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</si>
  <si>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</si>
  <si>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</si>
  <si>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</si>
  <si>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</si>
  <si>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</si>
  <si>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</si>
  <si>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</si>
  <si>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</si>
  <si>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</si>
  <si>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</si>
  <si>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</si>
  <si>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</si>
  <si>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</si>
  <si>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</si>
  <si>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</si>
  <si>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</si>
  <si>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</si>
  <si>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</si>
  <si>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</si>
  <si>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</si>
  <si>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</si>
  <si>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</si>
  <si>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</si>
  <si>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</si>
  <si>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</si>
  <si>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</si>
  <si>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</si>
  <si>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</si>
  <si>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</si>
  <si>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</si>
  <si>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</si>
  <si>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</si>
  <si>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</si>
  <si>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</si>
  <si>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</si>
  <si>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</si>
  <si>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</si>
  <si>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</si>
  <si>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</si>
  <si>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</si>
  <si>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</si>
  <si>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</si>
  <si>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</si>
  <si>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</si>
  <si>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</si>
  <si>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</si>
  <si>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</si>
  <si>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</si>
  <si>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</si>
  <si>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</si>
  <si>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</si>
  <si>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</si>
  <si>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</si>
  <si>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</si>
  <si>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</si>
  <si>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</si>
  <si>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</si>
  <si>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</si>
  <si>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</si>
  <si>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</si>
  <si>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</si>
  <si>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</si>
  <si>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</si>
  <si>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</si>
  <si>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</si>
  <si>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</si>
  <si>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</si>
  <si>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</si>
  <si>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</si>
  <si>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</si>
  <si>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</si>
  <si>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</si>
  <si>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</si>
  <si>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</si>
  <si>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</si>
  <si>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</si>
  <si>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</si>
  <si>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</si>
  <si>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</si>
  <si>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</si>
  <si>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</si>
  <si>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</si>
  <si>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</si>
  <si>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</si>
  <si>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</si>
  <si>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</si>
  <si>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</si>
  <si>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</si>
  <si>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</si>
  <si>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</si>
  <si>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</si>
  <si>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</si>
  <si>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</si>
  <si>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</si>
  <si>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</si>
  <si>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</si>
  <si>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</si>
  <si>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</si>
  <si>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</si>
  <si>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</si>
  <si>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</si>
  <si>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</si>
  <si>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</si>
  <si>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</si>
  <si>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</si>
  <si>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</si>
  <si>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</si>
  <si>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</si>
  <si>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</si>
  <si>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</si>
  <si>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</si>
  <si>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</si>
  <si>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</si>
  <si>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</si>
  <si>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</si>
  <si>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</si>
  <si>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</si>
  <si>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</si>
  <si>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</si>
  <si>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</si>
  <si>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</si>
  <si>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</si>
  <si>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</si>
  <si>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</si>
  <si>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</si>
  <si>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</si>
  <si>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</si>
  <si>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</si>
  <si>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</si>
  <si>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</si>
  <si>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</si>
  <si>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</si>
  <si>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</si>
  <si>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</si>
  <si>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</si>
  <si>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</si>
  <si>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</si>
  <si>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</si>
  <si>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</si>
  <si>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</si>
  <si>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</si>
  <si>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</si>
  <si>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</si>
  <si>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</si>
  <si>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</si>
  <si>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</si>
  <si>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</si>
  <si>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</si>
  <si>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</si>
  <si>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</si>
  <si>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</si>
  <si>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</si>
  <si>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</si>
  <si>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</si>
  <si>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</si>
  <si>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</si>
  <si>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</si>
  <si>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</si>
  <si>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</si>
  <si>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</si>
  <si>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</si>
  <si>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</si>
  <si>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</si>
  <si>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</si>
  <si>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</si>
  <si>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</si>
  <si>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</si>
  <si>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</si>
  <si>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</si>
  <si>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</si>
  <si>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</si>
  <si>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</si>
  <si>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</si>
  <si>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</si>
  <si>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</si>
  <si>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</si>
  <si>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</si>
  <si>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</si>
  <si>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</si>
  <si>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</si>
  <si>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</si>
  <si>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</si>
  <si>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</si>
  <si>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</si>
  <si>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</si>
  <si>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</si>
  <si>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</si>
  <si>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</si>
  <si>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</si>
  <si>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</si>
  <si>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</si>
  <si>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</si>
  <si>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</si>
  <si>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</si>
  <si>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</si>
  <si>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</si>
  <si>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</si>
  <si>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</si>
  <si>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</si>
  <si>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</si>
  <si>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</si>
  <si>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</si>
  <si>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</si>
  <si>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</si>
  <si>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</si>
  <si>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</si>
  <si>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</si>
  <si>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</si>
  <si>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</si>
  <si>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</si>
  <si>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</si>
  <si>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</si>
  <si>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</si>
  <si>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</si>
  <si>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</si>
  <si>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</si>
  <si>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</si>
  <si>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</si>
  <si>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</si>
  <si>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</si>
  <si>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</si>
  <si>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</si>
  <si>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</si>
  <si>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</si>
  <si>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</si>
  <si>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</si>
  <si>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</si>
  <si>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</si>
  <si>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</si>
  <si>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</si>
  <si>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</si>
  <si>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</si>
  <si>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</si>
  <si>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</si>
  <si>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</si>
  <si>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</si>
  <si>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</si>
  <si>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</si>
  <si>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</si>
  <si>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</si>
  <si>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</si>
  <si>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</si>
  <si>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</si>
  <si>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</si>
  <si>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</si>
  <si>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</si>
  <si>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</si>
  <si>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</si>
  <si>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</si>
  <si>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</si>
  <si>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</si>
  <si>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</si>
  <si>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</si>
  <si>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</si>
  <si>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</si>
  <si>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</si>
  <si>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</si>
  <si>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</si>
  <si>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</si>
  <si>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</si>
  <si>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</si>
  <si>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</si>
  <si>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</si>
  <si>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</si>
  <si>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</si>
  <si>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</si>
  <si>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</si>
  <si>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</si>
  <si>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</si>
  <si>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</si>
  <si>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</si>
  <si>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</si>
  <si>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</si>
  <si>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</si>
  <si>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</si>
  <si>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</si>
  <si>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</si>
  <si>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</si>
  <si>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</si>
  <si>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</si>
  <si>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</si>
  <si>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</si>
  <si>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</si>
  <si>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</si>
  <si>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</si>
  <si>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</si>
  <si>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</si>
  <si>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</si>
  <si>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</si>
  <si>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</si>
  <si>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</si>
  <si>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</si>
  <si>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</si>
  <si>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</si>
  <si>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</si>
  <si>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</si>
  <si>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</si>
  <si>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</si>
  <si>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</si>
  <si>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</si>
  <si>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</si>
  <si>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</si>
  <si>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</si>
  <si>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</si>
  <si>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</si>
  <si>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</si>
  <si>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</si>
  <si>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</si>
  <si>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</si>
  <si>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</si>
  <si>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</si>
  <si>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</si>
  <si>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</si>
  <si>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</si>
  <si>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</si>
  <si>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</si>
  <si>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</si>
  <si>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</si>
  <si>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</si>
  <si>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</si>
  <si>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</si>
  <si>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</si>
  <si>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</si>
  <si>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</si>
  <si>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</si>
  <si>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</si>
  <si>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</si>
  <si>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</si>
  <si>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</si>
  <si>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</si>
  <si>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</si>
  <si>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</si>
  <si>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</si>
  <si>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</si>
  <si>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</si>
  <si>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</si>
  <si>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</si>
  <si>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</si>
  <si>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</si>
  <si>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</si>
  <si>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</si>
  <si>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</si>
  <si>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</si>
  <si>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</si>
  <si>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</si>
  <si>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</si>
  <si>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</si>
  <si>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</si>
  <si>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</si>
  <si>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</si>
  <si>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</si>
  <si>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</si>
  <si>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</si>
  <si>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</si>
  <si>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</si>
  <si>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</si>
  <si>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</si>
  <si>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</si>
  <si>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</si>
  <si>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</si>
  <si>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</si>
  <si>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</si>
  <si>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</si>
  <si>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</si>
  <si>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</si>
  <si>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</si>
  <si>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</si>
  <si>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</si>
  <si>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</si>
  <si>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</si>
  <si>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</si>
  <si>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</si>
  <si>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</si>
  <si>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</si>
  <si>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</si>
  <si>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</si>
  <si>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</si>
  <si>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</si>
  <si>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</si>
  <si>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</si>
  <si>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</si>
  <si>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</si>
  <si>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</si>
  <si>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</si>
  <si>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</si>
  <si>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</si>
  <si>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</si>
  <si>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</si>
  <si>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</si>
  <si>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</si>
  <si>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</si>
  <si>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</si>
  <si>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</si>
  <si>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</si>
  <si>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</si>
  <si>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</si>
  <si>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</si>
  <si>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</si>
  <si>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</si>
  <si>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</si>
  <si>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</si>
  <si>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</si>
  <si>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</si>
  <si>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</si>
  <si>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</si>
  <si>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</si>
  <si>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</si>
  <si>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</si>
  <si>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</si>
  <si>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</si>
  <si>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</si>
  <si>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</si>
  <si>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</si>
  <si>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</si>
  <si>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</si>
  <si>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</si>
  <si>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</si>
  <si>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</si>
  <si>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</si>
  <si>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</si>
  <si>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</si>
  <si>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</si>
  <si>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</si>
  <si>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</si>
  <si>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</si>
  <si>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</si>
  <si>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</si>
  <si>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</si>
  <si>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</si>
  <si>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</si>
  <si>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</si>
  <si>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</si>
  <si>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</si>
  <si>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</si>
  <si>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</si>
  <si>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</si>
  <si>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</si>
  <si>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</si>
  <si>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</si>
  <si>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</si>
  <si>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</si>
  <si>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</si>
  <si>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</si>
  <si>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</si>
  <si>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</si>
  <si>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</si>
  <si>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</si>
  <si>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</si>
  <si>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</si>
  <si>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</si>
  <si>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</si>
  <si>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</si>
  <si>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</si>
  <si>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</si>
  <si>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</si>
  <si>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</si>
  <si>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</si>
  <si>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</si>
  <si>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</si>
  <si>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</si>
  <si>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</si>
  <si>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</si>
  <si>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</si>
  <si>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</si>
  <si>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</si>
  <si>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</si>
  <si>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</si>
  <si>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</si>
  <si>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</si>
  <si>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</si>
  <si>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</si>
  <si>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</si>
  <si>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</si>
  <si>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</si>
  <si>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</si>
  <si>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</si>
  <si>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</si>
  <si>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</si>
  <si>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</si>
  <si>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</si>
  <si>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</si>
  <si>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</si>
  <si>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</si>
  <si>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</si>
  <si>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</si>
  <si>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</si>
  <si>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</si>
  <si>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</si>
  <si>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</si>
  <si>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</si>
  <si>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</si>
  <si>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</si>
  <si>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</si>
  <si>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</si>
  <si>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</si>
  <si>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</si>
  <si>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</si>
  <si>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</si>
  <si>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</si>
  <si>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</si>
  <si>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</si>
  <si>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</si>
  <si>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</si>
  <si>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</si>
  <si>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</si>
  <si>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</si>
  <si>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</si>
  <si>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</si>
  <si>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</si>
  <si>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</si>
  <si>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</si>
  <si>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</si>
  <si>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</si>
  <si>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</si>
  <si>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</si>
  <si>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</si>
  <si>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</si>
  <si>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</si>
  <si>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</si>
  <si>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</si>
  <si>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</si>
  <si>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</si>
  <si>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</si>
  <si>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</si>
  <si>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</si>
  <si>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</si>
  <si>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</si>
  <si>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</si>
  <si>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</si>
  <si>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</si>
  <si>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</si>
  <si>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</si>
  <si>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</si>
  <si>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</si>
  <si>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</si>
  <si>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</si>
  <si>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</si>
  <si>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</si>
  <si>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</si>
  <si>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</si>
  <si>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</si>
  <si>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</si>
  <si>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</si>
  <si>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</si>
  <si>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</si>
  <si>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</si>
  <si>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</si>
  <si>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</si>
  <si>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</si>
  <si>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</si>
  <si>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</si>
  <si>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</si>
  <si>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</si>
  <si>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</si>
  <si>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</si>
  <si>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</si>
  <si>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</si>
  <si>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</si>
  <si>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</si>
  <si>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</si>
  <si>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</si>
  <si>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</si>
  <si>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</si>
  <si>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</si>
  <si>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</si>
  <si>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</si>
  <si>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</si>
  <si>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</si>
  <si>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</si>
  <si>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</si>
  <si>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</si>
  <si>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</si>
  <si>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</si>
  <si>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</si>
  <si>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</si>
  <si>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</si>
  <si>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</si>
  <si>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</si>
  <si>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</si>
  <si>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</si>
  <si>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</si>
  <si>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</si>
  <si>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</si>
  <si>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</si>
  <si>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</si>
  <si>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</si>
  <si>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</si>
  <si>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</si>
  <si>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</si>
  <si>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</si>
  <si>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</si>
  <si>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</si>
  <si>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</si>
  <si>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</si>
  <si>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</si>
  <si>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</si>
  <si>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</si>
  <si>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</si>
  <si>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</si>
  <si>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</si>
  <si>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</si>
  <si>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</si>
  <si>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</si>
  <si>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</si>
  <si>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</si>
  <si>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</si>
  <si>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</si>
  <si>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</si>
  <si>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</si>
  <si>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</si>
  <si>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</si>
  <si>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</si>
  <si>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</si>
  <si>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</si>
  <si>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</si>
  <si>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</si>
  <si>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</si>
  <si>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</si>
  <si>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</si>
  <si>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</si>
  <si>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</si>
  <si>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</si>
  <si>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</si>
  <si>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</si>
  <si>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</si>
  <si>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</si>
  <si>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</si>
  <si>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</si>
  <si>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</si>
  <si>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</si>
  <si>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</si>
  <si>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</si>
  <si>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</si>
  <si>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</si>
  <si>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</si>
  <si>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</si>
  <si>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</si>
  <si>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</si>
  <si>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</si>
  <si>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</si>
  <si>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</si>
  <si>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</si>
  <si>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</si>
  <si>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</si>
  <si>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</si>
  <si>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</si>
  <si>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</si>
  <si>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</si>
  <si>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</si>
  <si>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</si>
  <si>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</si>
  <si>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</si>
  <si>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</si>
  <si>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</si>
  <si>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</si>
  <si>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</si>
  <si>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</si>
  <si>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</si>
  <si>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</si>
  <si>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</si>
  <si>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</si>
  <si>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</si>
  <si>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</si>
  <si>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</si>
  <si>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</si>
  <si>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</si>
  <si>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</si>
  <si>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</si>
  <si>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</si>
  <si>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</si>
  <si>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</si>
  <si>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</si>
  <si>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</si>
  <si>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</si>
  <si>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</si>
  <si>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</si>
  <si>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</si>
  <si>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</si>
  <si>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</si>
  <si>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</si>
  <si>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</si>
  <si>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</si>
  <si>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</si>
  <si>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</si>
  <si>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</si>
  <si>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</si>
  <si>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</si>
  <si>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</si>
  <si>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</si>
  <si>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</si>
  <si>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</si>
  <si>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</si>
  <si>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</si>
  <si>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</si>
  <si>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</si>
  <si>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</si>
  <si>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</si>
  <si>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</si>
  <si>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</si>
  <si>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</si>
  <si>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</si>
  <si>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</si>
  <si>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</si>
  <si>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</si>
  <si>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</si>
  <si>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</si>
  <si>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</si>
  <si>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</si>
  <si>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</si>
  <si>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</si>
  <si>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</si>
  <si>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</si>
  <si>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</si>
  <si>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</si>
  <si>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</si>
  <si>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</si>
  <si>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</si>
  <si>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</si>
  <si>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</si>
  <si>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</si>
  <si>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</si>
  <si>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</si>
  <si>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</si>
  <si>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</si>
  <si>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</si>
  <si>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</si>
  <si>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</si>
  <si>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</si>
  <si>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</si>
  <si>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</si>
  <si>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</si>
  <si>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</si>
  <si>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</si>
  <si>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</si>
  <si>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</si>
  <si>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</si>
  <si>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</si>
  <si>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</si>
  <si>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</si>
  <si>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</si>
  <si>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</si>
  <si>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</si>
  <si>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</si>
  <si>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</si>
  <si>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</si>
  <si>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</si>
  <si>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</si>
  <si>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</si>
  <si>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</si>
  <si>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</si>
  <si>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</si>
  <si>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</si>
  <si>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</si>
  <si>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</si>
  <si>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</si>
  <si>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</si>
  <si>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</si>
  <si>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</si>
  <si>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</si>
  <si>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</si>
  <si>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</si>
  <si>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</si>
  <si>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</si>
  <si>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</si>
  <si>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</si>
  <si>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</si>
  <si>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</si>
  <si>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</si>
  <si>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</si>
  <si>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</si>
  <si>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</si>
  <si>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</si>
  <si>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</si>
  <si>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</si>
  <si>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</si>
  <si>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</si>
  <si>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</si>
  <si>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</si>
  <si>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</si>
  <si>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</si>
  <si>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</si>
  <si>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</si>
  <si>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</si>
  <si>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</si>
  <si>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</si>
  <si>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</si>
  <si>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</si>
  <si>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</si>
  <si>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</si>
  <si>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</si>
  <si>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</si>
  <si>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</si>
  <si>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</si>
  <si>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</si>
  <si>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</si>
  <si>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</si>
  <si>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</si>
  <si>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</si>
  <si>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</si>
  <si>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</si>
  <si>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</si>
  <si>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</si>
  <si>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</si>
  <si>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</si>
  <si>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</si>
  <si>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</si>
  <si>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</si>
  <si>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</si>
  <si>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</si>
  <si>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</si>
  <si>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</si>
  <si>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</si>
  <si>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</si>
  <si>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</si>
  <si>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</si>
  <si>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</si>
  <si>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</si>
  <si>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</si>
  <si>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</si>
  <si>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</si>
  <si>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</si>
  <si>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</si>
  <si>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</si>
  <si>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</si>
  <si>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</si>
  <si>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</si>
  <si>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</si>
  <si>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</si>
  <si>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</si>
  <si>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</si>
  <si>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</si>
  <si>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</si>
  <si>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</si>
  <si>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</si>
  <si>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</si>
  <si>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</si>
  <si>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</si>
  <si>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</si>
  <si>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</si>
  <si>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</si>
  <si>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</si>
  <si>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</si>
  <si>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</si>
  <si>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</si>
  <si>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</si>
  <si>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</si>
  <si>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</si>
  <si>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</si>
  <si>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</si>
  <si>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</si>
  <si>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</si>
  <si>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</si>
  <si>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</si>
  <si>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</si>
  <si>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</si>
  <si>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</si>
  <si>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</si>
  <si>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</si>
  <si>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</si>
  <si>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</si>
  <si>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</si>
  <si>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</si>
  <si>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</si>
  <si>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</si>
  <si>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</si>
  <si>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</si>
  <si>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</si>
  <si>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</si>
  <si>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</si>
  <si>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</si>
  <si>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</si>
  <si>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</si>
  <si>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</si>
  <si>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</si>
  <si>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</si>
  <si>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</si>
  <si>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</si>
  <si>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</si>
  <si>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</si>
  <si>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</si>
  <si>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</si>
  <si>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</si>
  <si>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</si>
  <si>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</si>
  <si>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</si>
  <si>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</si>
  <si>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</si>
  <si>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</si>
  <si>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</si>
  <si>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</si>
  <si>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</si>
  <si>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</si>
  <si>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</si>
  <si>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</si>
  <si>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</si>
  <si>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</si>
  <si>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</si>
  <si>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</si>
  <si>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</si>
  <si>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</si>
  <si>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</si>
  <si>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</si>
  <si>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</si>
  <si>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</si>
  <si>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</si>
  <si>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</si>
  <si>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</si>
  <si>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</si>
  <si>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</si>
  <si>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</si>
  <si>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</si>
  <si>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</si>
  <si>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</si>
  <si>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</si>
  <si>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</si>
  <si>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</si>
  <si>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</si>
  <si>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</si>
  <si>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</si>
  <si>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</si>
  <si>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</si>
  <si>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</si>
  <si>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</si>
  <si>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</si>
  <si>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</si>
  <si>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</si>
  <si>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</si>
  <si>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</si>
  <si>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</si>
  <si>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</si>
  <si>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</si>
  <si>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</si>
  <si>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</si>
  <si>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</si>
  <si>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</si>
  <si>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</si>
  <si>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</si>
  <si>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</si>
  <si>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</si>
  <si>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</si>
  <si>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</si>
  <si>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</si>
  <si>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</si>
  <si>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</si>
  <si>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</si>
  <si>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</si>
  <si>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</si>
  <si>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</si>
  <si>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</si>
  <si>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</si>
  <si>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</si>
  <si>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</si>
  <si>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</si>
  <si>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</si>
  <si>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</si>
  <si>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</si>
  <si>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</si>
  <si>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</si>
  <si>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</si>
  <si>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</si>
  <si>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</si>
  <si>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</si>
  <si>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</si>
  <si>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</si>
  <si>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</si>
  <si>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</si>
  <si>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</si>
  <si>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</si>
  <si>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</si>
  <si>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</si>
  <si>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</si>
  <si>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</si>
  <si>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</si>
  <si>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</si>
  <si>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</si>
  <si>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</si>
  <si>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</si>
  <si>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</si>
  <si>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</si>
  <si>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</si>
  <si>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</si>
  <si>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</si>
  <si>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</si>
  <si>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</si>
  <si>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</si>
  <si>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</si>
  <si>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</si>
  <si>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</si>
  <si>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</si>
  <si>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</si>
  <si>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</si>
  <si>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</si>
  <si>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</si>
  <si>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</si>
  <si>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</si>
  <si>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</si>
  <si>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</si>
  <si>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</si>
  <si>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</si>
  <si>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</si>
  <si>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</si>
  <si>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</si>
  <si>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</si>
  <si>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</si>
  <si>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</si>
  <si>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</si>
  <si>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</si>
  <si>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</si>
  <si>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</si>
  <si>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</si>
  <si>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</si>
  <si>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</si>
  <si>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</si>
  <si>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</si>
  <si>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</si>
  <si>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</si>
  <si>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</si>
  <si>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</si>
  <si>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</si>
  <si>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</si>
  <si>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</si>
  <si>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</si>
  <si>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</si>
  <si>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</si>
  <si>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</si>
  <si>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</si>
  <si>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</si>
  <si>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</si>
  <si>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</si>
  <si>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</si>
  <si>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</si>
  <si>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</si>
  <si>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</si>
  <si>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</si>
  <si>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</si>
  <si>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</si>
  <si>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</si>
  <si>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</si>
  <si>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</si>
  <si>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</si>
  <si>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</si>
  <si>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</si>
  <si>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</si>
  <si>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</si>
  <si>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</si>
  <si>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</si>
  <si>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</si>
  <si>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</si>
  <si>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</si>
  <si>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</si>
  <si>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</si>
  <si>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</si>
  <si>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</si>
  <si>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</si>
  <si>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</si>
  <si>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</si>
  <si>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</si>
  <si>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</si>
  <si>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</si>
  <si>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</si>
  <si>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</si>
  <si>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</si>
  <si>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</si>
  <si>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</si>
  <si>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</si>
  <si>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</si>
  <si>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</si>
  <si>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</si>
  <si>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</si>
  <si>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</si>
  <si>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</si>
  <si>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</si>
  <si>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</si>
  <si>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</si>
  <si>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</si>
  <si>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</si>
  <si>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</si>
  <si>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</si>
  <si>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</si>
  <si>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</si>
  <si>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</si>
  <si>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</si>
  <si>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</si>
  <si>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</si>
  <si>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</si>
  <si>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</si>
  <si>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</si>
  <si>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</si>
  <si>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</si>
  <si>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</si>
  <si>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</si>
  <si>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</si>
  <si>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</si>
  <si>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</si>
  <si>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</si>
  <si>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</si>
  <si>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</si>
  <si>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</si>
  <si>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</si>
  <si>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</si>
  <si>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</si>
  <si>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</si>
  <si>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</si>
  <si>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</si>
  <si>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</si>
  <si>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</si>
  <si>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</si>
  <si>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</si>
  <si>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</si>
  <si>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</si>
  <si>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</si>
  <si>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</si>
  <si>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</si>
  <si>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</si>
  <si>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</si>
  <si>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</si>
  <si>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</si>
  <si>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</si>
  <si>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</si>
  <si>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</si>
  <si>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</si>
  <si>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</si>
  <si>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</si>
  <si>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</si>
  <si>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</si>
  <si>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</si>
  <si>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</si>
  <si>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</si>
  <si>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</si>
  <si>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</si>
  <si>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</si>
  <si>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</si>
  <si>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</si>
  <si>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</si>
  <si>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</si>
  <si>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</si>
  <si>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</si>
  <si>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</si>
  <si>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</si>
  <si>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</si>
  <si>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</si>
  <si>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</si>
  <si>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</si>
  <si>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</si>
  <si>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</si>
  <si>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</si>
  <si>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</si>
  <si>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</si>
  <si>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</si>
  <si>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</si>
  <si>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</si>
  <si>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</si>
  <si>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</si>
  <si>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</si>
  <si>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</si>
  <si>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</si>
  <si>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</si>
  <si>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</si>
  <si>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</si>
  <si>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</si>
  <si>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</si>
  <si>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</si>
  <si>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</si>
  <si>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</si>
  <si>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</si>
  <si>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</si>
  <si>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</si>
  <si>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</si>
  <si>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</si>
  <si>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</si>
  <si>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</si>
  <si>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</si>
  <si>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</si>
  <si>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</si>
  <si>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</si>
  <si>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</si>
  <si>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</si>
  <si>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</si>
  <si>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</si>
  <si>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</si>
  <si>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</si>
  <si>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</si>
  <si>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</si>
  <si>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</si>
  <si>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</si>
  <si>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</si>
  <si>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</si>
  <si>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</si>
  <si>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</si>
  <si>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</si>
  <si>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</si>
  <si>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</si>
  <si>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</si>
  <si>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</si>
  <si>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</si>
  <si>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</si>
  <si>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</si>
  <si>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</si>
  <si>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</si>
  <si>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</si>
  <si>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</si>
  <si>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</si>
  <si>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</si>
  <si>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</si>
  <si>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</si>
  <si>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</si>
  <si>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</si>
  <si>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</si>
  <si>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</si>
  <si>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</si>
  <si>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</si>
  <si>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</si>
  <si>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</si>
  <si>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</si>
  <si>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</si>
  <si>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</si>
  <si>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</si>
  <si>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</si>
  <si>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</si>
  <si>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</si>
  <si>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</si>
  <si>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</si>
  <si>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</si>
  <si>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</si>
  <si>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</si>
  <si>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</si>
  <si>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</si>
  <si>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</si>
  <si>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</si>
  <si>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</si>
  <si>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</si>
  <si>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</si>
  <si>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</si>
  <si>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</si>
  <si>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</si>
  <si>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</si>
  <si>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</si>
  <si>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</si>
  <si>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</si>
  <si>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</si>
  <si>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</si>
  <si>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</si>
  <si>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</si>
  <si>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</si>
  <si>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</si>
  <si>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</si>
  <si>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</si>
  <si>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</si>
  <si>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</si>
  <si>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</si>
  <si>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</si>
  <si>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</si>
  <si>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</si>
  <si>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</si>
  <si>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</si>
  <si>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</si>
  <si>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</si>
  <si>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</si>
  <si>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</si>
  <si>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</si>
  <si>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</si>
  <si>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</si>
  <si>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</si>
  <si>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</si>
  <si>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</si>
  <si>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</si>
  <si>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</si>
  <si>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</si>
  <si>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</si>
  <si>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</si>
  <si>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</si>
  <si>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</si>
  <si>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</si>
  <si>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</si>
  <si>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</si>
  <si>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</si>
  <si>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</si>
  <si>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</si>
  <si>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</si>
  <si>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</si>
  <si>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</si>
  <si>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</si>
  <si>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</si>
  <si>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</si>
  <si>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</si>
  <si>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</si>
  <si>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</si>
  <si>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</si>
  <si>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</si>
  <si>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</si>
  <si>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</si>
  <si>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</si>
  <si>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</si>
  <si>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</si>
  <si>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</si>
  <si>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</si>
  <si>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</si>
  <si>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</si>
  <si>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</si>
  <si>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</si>
  <si>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</si>
  <si>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</si>
  <si>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</si>
  <si>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</si>
  <si>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</si>
  <si>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</si>
  <si>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</si>
  <si>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</si>
  <si>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</si>
  <si>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</si>
  <si>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</si>
  <si>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</si>
  <si>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</si>
  <si>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</si>
  <si>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</si>
  <si>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</si>
  <si>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</si>
  <si>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</si>
  <si>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</si>
  <si>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</si>
  <si>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</si>
  <si>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</si>
  <si>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</si>
  <si>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</si>
  <si>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</si>
  <si>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</si>
  <si>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</si>
  <si>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</si>
  <si>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</si>
  <si>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</si>
  <si>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</si>
  <si>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</si>
  <si>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</si>
  <si>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</si>
  <si>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</si>
  <si>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</si>
  <si>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</si>
  <si>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</si>
  <si>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</si>
  <si>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</si>
  <si>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</si>
  <si>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</si>
  <si>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</si>
  <si>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</si>
  <si>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</si>
  <si>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</si>
  <si>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</si>
  <si>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</si>
  <si>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</si>
  <si>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</si>
  <si>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</si>
  <si>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</si>
  <si>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</si>
  <si>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</si>
  <si>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</si>
  <si>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</si>
  <si>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</si>
  <si>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</si>
  <si>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</si>
  <si>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</si>
  <si>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</si>
  <si>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</si>
  <si>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</si>
  <si>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</si>
  <si>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</si>
  <si>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</si>
  <si>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</si>
  <si>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</si>
  <si>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</si>
  <si>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</si>
  <si>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</si>
  <si>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</si>
  <si>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</si>
  <si>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</si>
  <si>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</si>
  <si>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</si>
  <si>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</si>
  <si>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</si>
  <si>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</si>
  <si>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</si>
  <si>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</si>
  <si>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</si>
  <si>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</si>
  <si>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</si>
  <si>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</si>
  <si>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</si>
  <si>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</si>
  <si>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</si>
  <si>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</si>
  <si>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</si>
  <si>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</si>
  <si>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</si>
  <si>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</si>
  <si>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</si>
  <si>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</si>
  <si>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</si>
  <si>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</si>
  <si>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</si>
  <si>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</si>
  <si>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</si>
  <si>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</si>
  <si>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</si>
  <si>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</si>
  <si>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</si>
  <si>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</si>
  <si>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</si>
  <si>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</si>
  <si>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</si>
  <si>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</si>
  <si>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</si>
  <si>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</si>
  <si>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</si>
  <si>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</si>
  <si>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</si>
  <si>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</si>
  <si>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</si>
  <si>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</si>
  <si>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</si>
  <si>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</si>
  <si>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</si>
  <si>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</si>
  <si>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</si>
  <si>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</si>
  <si>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</si>
  <si>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</si>
  <si>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</si>
  <si>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</si>
  <si>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</si>
  <si>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</si>
  <si>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</si>
  <si>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</si>
  <si>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</si>
  <si>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</si>
  <si>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</si>
  <si>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</si>
  <si>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</si>
  <si>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</si>
  <si>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</si>
  <si>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</si>
  <si>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</si>
  <si>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</si>
  <si>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</si>
  <si>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</si>
  <si>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</si>
  <si>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</si>
  <si>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</si>
  <si>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</si>
  <si>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</si>
  <si>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</si>
  <si>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</si>
  <si>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</si>
  <si>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</si>
  <si>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</si>
  <si>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</si>
  <si>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</si>
  <si>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</si>
  <si>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</si>
  <si>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</si>
  <si>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</si>
  <si>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</si>
  <si>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</si>
  <si>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</si>
  <si>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</si>
  <si>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</si>
  <si>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</si>
  <si>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</si>
  <si>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</si>
  <si>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</si>
  <si>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</si>
  <si>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</si>
  <si>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</si>
  <si>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</si>
  <si>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</si>
  <si>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</si>
  <si>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</si>
  <si>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</si>
  <si>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</si>
  <si>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</si>
  <si>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</si>
  <si>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</si>
  <si>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</si>
  <si>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</si>
  <si>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</si>
  <si>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</si>
  <si>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</si>
  <si>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</si>
  <si>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</si>
  <si>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</si>
  <si>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</si>
  <si>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</si>
  <si>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</si>
  <si>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</si>
  <si>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</si>
  <si>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</si>
  <si>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</si>
  <si>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</si>
  <si>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</si>
  <si>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</si>
  <si>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</si>
  <si>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</si>
  <si>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</si>
  <si>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</si>
  <si>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</si>
  <si>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</si>
  <si>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</si>
  <si>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</si>
  <si>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</si>
  <si>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</si>
  <si>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</si>
  <si>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</si>
  <si>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</si>
  <si>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</si>
  <si>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</si>
  <si>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</si>
  <si>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</si>
  <si>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</si>
  <si>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</si>
  <si>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</si>
  <si>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</si>
  <si>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</si>
  <si>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</si>
  <si>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</si>
  <si>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</si>
  <si>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</si>
  <si>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</si>
  <si>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</si>
  <si>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</si>
  <si>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</si>
  <si>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</si>
  <si>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</si>
  <si>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</si>
  <si>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</si>
  <si>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</si>
  <si>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</si>
  <si>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</si>
  <si>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</si>
  <si>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</si>
  <si>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</si>
  <si>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</si>
  <si>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</si>
  <si>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</si>
  <si>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</si>
  <si>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</si>
  <si>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</si>
  <si>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</si>
  <si>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</si>
  <si>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</si>
  <si>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</si>
  <si>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</si>
  <si>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</si>
  <si>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</si>
  <si>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</si>
  <si>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</si>
  <si>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</si>
  <si>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</si>
  <si>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</si>
  <si>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</si>
  <si>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</si>
  <si>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</si>
  <si>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</si>
  <si>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</si>
  <si>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</si>
  <si>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</si>
  <si>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</si>
  <si>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</si>
  <si>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</si>
  <si>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</si>
  <si>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</si>
  <si>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</si>
  <si>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</si>
  <si>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</si>
  <si>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</si>
  <si>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</si>
  <si>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</si>
  <si>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</si>
  <si>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</si>
  <si>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</si>
  <si>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</si>
  <si>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</si>
  <si>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</si>
  <si>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</si>
  <si>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</si>
  <si>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</si>
  <si>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</si>
  <si>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</si>
  <si>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</si>
  <si>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</si>
  <si>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</si>
  <si>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</si>
  <si>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</si>
  <si>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</si>
  <si>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</si>
  <si>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</si>
  <si>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</si>
  <si>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</si>
  <si>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</si>
  <si>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</si>
  <si>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</si>
  <si>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</si>
  <si>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</si>
  <si>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</si>
  <si>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</si>
  <si>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</si>
  <si>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</si>
  <si>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</si>
  <si>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</si>
  <si>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</si>
  <si>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</si>
  <si>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</si>
  <si>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</si>
  <si>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</si>
  <si>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</si>
  <si>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</si>
  <si>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</si>
  <si>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</si>
  <si>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</si>
  <si>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</si>
  <si>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</si>
  <si>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</si>
  <si>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</si>
  <si>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</si>
  <si>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</si>
  <si>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</si>
  <si>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</si>
  <si>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</si>
  <si>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</si>
  <si>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</si>
  <si>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</si>
  <si>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</si>
  <si>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</si>
  <si>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</si>
  <si>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</si>
  <si>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</si>
  <si>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</si>
  <si>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</si>
  <si>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</si>
  <si>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</si>
  <si>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</si>
  <si>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</si>
  <si>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</si>
  <si>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</si>
  <si>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</si>
  <si>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</si>
  <si>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</si>
  <si>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</si>
  <si>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</si>
  <si>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</si>
  <si>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</si>
  <si>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</si>
  <si>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</si>
  <si>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</si>
  <si>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</si>
  <si>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</si>
  <si>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</si>
  <si>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</si>
  <si>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</si>
  <si>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</si>
  <si>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</si>
  <si>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</si>
  <si>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</si>
  <si>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</si>
  <si>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</si>
  <si>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</si>
  <si>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</si>
  <si>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</si>
  <si>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</si>
  <si>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</si>
  <si>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</si>
  <si>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</si>
  <si>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</si>
  <si>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</si>
  <si>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</si>
  <si>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</si>
  <si>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</si>
  <si>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</si>
  <si>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</si>
  <si>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</si>
  <si>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</si>
  <si>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</si>
  <si>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</si>
  <si>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</si>
  <si>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</si>
  <si>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</si>
  <si>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</si>
  <si>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</si>
  <si>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</si>
  <si>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</si>
  <si>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</si>
  <si>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</si>
  <si>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</si>
  <si>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</si>
  <si>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</si>
  <si>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</si>
  <si>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</si>
  <si>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</si>
  <si>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</si>
  <si>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</si>
  <si>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</si>
  <si>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</si>
  <si>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</si>
  <si>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</si>
  <si>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</si>
  <si>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</si>
  <si>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</si>
  <si>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</si>
  <si>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</si>
  <si>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</si>
  <si>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</si>
  <si>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</si>
  <si>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</si>
  <si>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</si>
  <si>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</si>
  <si>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</si>
  <si>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</si>
  <si>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</si>
  <si>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</si>
  <si>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</si>
  <si>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</si>
  <si>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</si>
  <si>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</si>
  <si>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</si>
  <si>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</si>
  <si>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</si>
  <si>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</si>
  <si>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</si>
  <si>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</si>
  <si>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</si>
  <si>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</si>
  <si>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</si>
  <si>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</si>
  <si>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</si>
  <si>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</si>
  <si>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</si>
  <si>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</si>
  <si>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</si>
  <si>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</si>
  <si>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</si>
  <si>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</si>
  <si>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</si>
  <si>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</si>
  <si>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</si>
  <si>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</si>
  <si>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</si>
  <si>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</si>
  <si>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</si>
  <si>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</si>
  <si>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</si>
  <si>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</si>
  <si>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</si>
  <si>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</si>
  <si>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</si>
  <si>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</si>
  <si>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</si>
  <si>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</si>
  <si>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</si>
  <si>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</si>
  <si>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</si>
  <si>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</si>
  <si>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</si>
  <si>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</si>
  <si>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</si>
  <si>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</si>
  <si>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</si>
  <si>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</si>
  <si>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</si>
  <si>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</si>
  <si>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</si>
  <si>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</si>
  <si>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</si>
  <si>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</si>
  <si>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</si>
  <si>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</si>
  <si>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</si>
  <si>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</si>
  <si>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</si>
  <si>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</si>
  <si>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</si>
  <si>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</si>
  <si>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</si>
  <si>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</si>
  <si>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</si>
  <si>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</si>
  <si>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</si>
  <si>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</si>
  <si>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</si>
  <si>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</si>
  <si>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</si>
  <si>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</si>
  <si>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</si>
  <si>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</si>
  <si>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</si>
  <si>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</si>
  <si>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</si>
  <si>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</si>
  <si>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</si>
  <si>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</si>
  <si>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</si>
  <si>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</si>
  <si>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</si>
  <si>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</si>
  <si>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</si>
  <si>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</si>
  <si>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</si>
  <si>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</si>
  <si>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</si>
  <si>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</si>
  <si>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</si>
  <si>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</si>
  <si>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</si>
  <si>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</si>
  <si>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</si>
  <si>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</si>
  <si>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</si>
  <si>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</si>
  <si>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</si>
  <si>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</si>
  <si>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</si>
  <si>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</si>
  <si>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</si>
  <si>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</si>
  <si>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</si>
  <si>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</si>
  <si>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</si>
  <si>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</si>
  <si>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</si>
  <si>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</si>
  <si>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</si>
  <si>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</si>
  <si>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</si>
  <si>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</si>
  <si>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</si>
  <si>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</si>
  <si>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</si>
  <si>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</si>
  <si>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</si>
  <si>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</si>
  <si>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</si>
  <si>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</si>
  <si>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</si>
  <si>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</si>
  <si>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</si>
  <si>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</si>
  <si>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</si>
  <si>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</si>
  <si>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</si>
  <si>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</si>
  <si>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</si>
  <si>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</si>
  <si>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</si>
  <si>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</si>
  <si>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</si>
  <si>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</si>
  <si>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</si>
  <si>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</si>
  <si>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</si>
  <si>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</si>
  <si>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</si>
  <si>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</si>
  <si>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</si>
  <si>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</si>
  <si>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</si>
  <si>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</si>
  <si>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</si>
  <si>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</si>
  <si>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</si>
  <si>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</si>
  <si>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</si>
  <si>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</si>
  <si>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</si>
  <si>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</si>
  <si>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</si>
  <si>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</si>
  <si>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</si>
  <si>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</si>
  <si>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</si>
  <si>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</si>
  <si>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</si>
  <si>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</si>
  <si>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</si>
  <si>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</si>
  <si>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</si>
  <si>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</si>
  <si>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</si>
  <si>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</si>
  <si>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</si>
  <si>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</si>
  <si>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</si>
  <si>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</si>
  <si>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</si>
  <si>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</si>
  <si>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</si>
  <si>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</si>
  <si>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</si>
  <si>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</si>
  <si>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</si>
  <si>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</si>
  <si>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</si>
  <si>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</si>
  <si>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</si>
  <si>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</si>
  <si>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</si>
  <si>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</si>
  <si>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</si>
  <si>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</si>
  <si>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</si>
  <si>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</si>
  <si>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</si>
  <si>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</si>
  <si>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</si>
  <si>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</si>
  <si>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</si>
  <si>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</si>
  <si>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</si>
  <si>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</si>
  <si>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</si>
  <si>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</si>
  <si>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</si>
  <si>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</si>
  <si>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</si>
  <si>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</si>
  <si>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</si>
  <si>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</si>
  <si>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</si>
  <si>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</si>
  <si>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</si>
  <si>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</si>
  <si>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</si>
  <si>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</si>
  <si>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</si>
  <si>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</si>
  <si>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</si>
  <si>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</si>
  <si>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</si>
  <si>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</si>
  <si>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</si>
  <si>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</si>
  <si>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</si>
  <si>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</si>
  <si>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</si>
  <si>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</si>
  <si>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</si>
  <si>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</si>
  <si>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</si>
  <si>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</si>
  <si>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</si>
  <si>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</si>
  <si>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</si>
  <si>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</si>
  <si>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</si>
  <si>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</si>
  <si>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</si>
  <si>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</si>
  <si>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</si>
  <si>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</si>
  <si>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</si>
  <si>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</si>
  <si>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</si>
  <si>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</si>
  <si>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</si>
  <si>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</si>
  <si>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</si>
  <si>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</si>
  <si>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</si>
  <si>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</si>
  <si>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</si>
  <si>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</si>
  <si>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</si>
  <si>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</si>
  <si>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</si>
  <si>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</si>
  <si>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</si>
  <si>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</si>
  <si>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</si>
  <si>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</si>
  <si>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</si>
  <si>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</si>
  <si>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</si>
  <si>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</si>
  <si>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</si>
  <si>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</si>
  <si>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</si>
  <si>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</si>
  <si>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</si>
  <si>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</si>
  <si>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</si>
  <si>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</si>
  <si>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</si>
  <si>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</si>
  <si>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</si>
  <si>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</si>
  <si>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</si>
  <si>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</si>
  <si>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</si>
  <si>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</si>
  <si>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</si>
  <si>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</si>
  <si>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</si>
  <si>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</si>
  <si>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</si>
  <si>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</si>
  <si>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</si>
  <si>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</si>
  <si>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</si>
  <si>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</si>
  <si>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</si>
  <si>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</si>
  <si>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</si>
  <si>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</si>
  <si>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</si>
  <si>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</si>
  <si>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</si>
  <si>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</si>
  <si>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</si>
  <si>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</si>
  <si>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</si>
  <si>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</si>
  <si>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</si>
  <si>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</si>
  <si>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</si>
  <si>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</si>
  <si>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</si>
  <si>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</si>
  <si>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</si>
  <si>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</si>
  <si>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</si>
  <si>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</si>
  <si>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</si>
  <si>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</si>
  <si>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</si>
  <si>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</si>
  <si>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</si>
  <si>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</si>
  <si>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</si>
  <si>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</si>
  <si>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</si>
  <si>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</si>
  <si>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</si>
  <si>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</si>
  <si>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</si>
  <si>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</si>
  <si>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</si>
  <si>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</si>
  <si>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</si>
  <si>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</si>
  <si>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</si>
  <si>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</si>
  <si>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</si>
  <si>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</si>
  <si>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</si>
  <si>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</si>
  <si>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</si>
  <si>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</si>
  <si>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</si>
  <si>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</si>
  <si>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</si>
  <si>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</si>
  <si>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</si>
  <si>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</si>
  <si>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</si>
  <si>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</si>
  <si>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</si>
  <si>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</si>
  <si>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</si>
  <si>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</si>
  <si>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</si>
  <si>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</si>
  <si>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</si>
  <si>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</si>
  <si>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</si>
  <si>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</si>
  <si>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</si>
  <si>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</si>
  <si>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</si>
  <si>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</si>
  <si>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</si>
  <si>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</si>
  <si>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</si>
  <si>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</si>
  <si>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</si>
  <si>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</si>
  <si>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</si>
  <si>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</si>
  <si>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</si>
  <si>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</si>
  <si>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</si>
  <si>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</si>
  <si>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</si>
  <si>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</si>
  <si>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</si>
  <si>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</si>
  <si>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</si>
  <si>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</si>
  <si>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</si>
  <si>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</si>
  <si>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</si>
  <si>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</si>
  <si>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</si>
  <si>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</si>
  <si>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</si>
  <si>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</si>
  <si>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</si>
  <si>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</si>
  <si>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</si>
  <si>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</si>
  <si>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</si>
  <si>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</si>
  <si>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</si>
  <si>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</si>
  <si>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</si>
  <si>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</si>
  <si>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</si>
  <si>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</si>
  <si>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</si>
  <si>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</si>
  <si>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</si>
  <si>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</si>
  <si>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</si>
  <si>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</si>
  <si>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</si>
  <si>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</si>
  <si>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</si>
  <si>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</si>
  <si>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</si>
  <si>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</si>
  <si>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</si>
  <si>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</si>
  <si>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</si>
  <si>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</si>
  <si>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</si>
  <si>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</si>
  <si>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</si>
  <si>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</si>
  <si>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</si>
  <si>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</si>
  <si>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</si>
  <si>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</si>
  <si>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</si>
  <si>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</si>
  <si>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</si>
  <si>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</si>
  <si>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</si>
  <si>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</si>
  <si>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</si>
  <si>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</si>
  <si>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</si>
  <si>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</si>
  <si>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</si>
  <si>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</si>
  <si>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</si>
  <si>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</si>
  <si>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</si>
  <si>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</si>
  <si>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</si>
  <si>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</si>
  <si>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</si>
  <si>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</si>
  <si>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</si>
  <si>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</si>
  <si>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</si>
  <si>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</si>
  <si>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</si>
  <si>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</si>
  <si>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</si>
  <si>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</si>
  <si>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</si>
  <si>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</si>
  <si>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</si>
  <si>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</si>
  <si>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</si>
  <si>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</si>
  <si>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</si>
  <si>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</si>
  <si>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</si>
  <si>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</si>
  <si>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</si>
  <si>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</si>
  <si>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</si>
  <si>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</si>
  <si>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</si>
  <si>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</si>
  <si>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</si>
  <si>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</si>
  <si>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</si>
  <si>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</si>
  <si>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</si>
  <si>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</si>
  <si>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</si>
  <si>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</si>
  <si>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</si>
  <si>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</si>
  <si>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</si>
  <si>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</si>
  <si>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</si>
  <si>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</si>
  <si>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</si>
  <si>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</si>
  <si>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</si>
  <si>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</si>
  <si>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</si>
  <si>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</si>
  <si>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</si>
  <si>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</si>
  <si>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</si>
  <si>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</si>
  <si>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</si>
  <si>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</si>
  <si>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</si>
  <si>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</si>
  <si>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</si>
  <si>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</si>
  <si>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</si>
  <si>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</si>
  <si>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</si>
  <si>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</si>
  <si>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</si>
  <si>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</si>
  <si>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</si>
  <si>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</si>
  <si>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</si>
  <si>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</si>
  <si>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</si>
  <si>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</si>
  <si>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</si>
  <si>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</si>
  <si>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</si>
  <si>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</si>
  <si>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</si>
  <si>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</si>
  <si>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</si>
  <si>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</si>
  <si>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</si>
  <si>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</si>
  <si>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</si>
  <si>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</si>
  <si>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</si>
  <si>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</si>
  <si>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</si>
  <si>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</si>
  <si>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</si>
  <si>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</si>
  <si>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</si>
  <si>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</si>
  <si>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</si>
  <si>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</si>
  <si>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</si>
  <si>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</si>
  <si>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</si>
  <si>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</si>
  <si>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</si>
  <si>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</si>
  <si>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</si>
  <si>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</si>
  <si>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</si>
  <si>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</si>
  <si>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</si>
  <si>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</si>
  <si>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</si>
  <si>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</si>
  <si>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</si>
  <si>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</si>
  <si>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</si>
  <si>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</si>
  <si>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</si>
  <si>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</si>
  <si>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</si>
  <si>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</si>
  <si>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</si>
  <si>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</si>
  <si>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</si>
  <si>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</si>
  <si>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</si>
  <si>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</si>
  <si>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</si>
  <si>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</si>
  <si>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</si>
  <si>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</si>
  <si>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</si>
  <si>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</si>
  <si>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</si>
  <si>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</si>
  <si>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</si>
  <si>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</si>
  <si>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</si>
  <si>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</si>
  <si>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</si>
  <si>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</si>
  <si>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</si>
  <si>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</si>
  <si>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</si>
  <si>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</si>
  <si>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</si>
  <si>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</si>
  <si>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</si>
  <si>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</si>
  <si>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</si>
  <si>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</si>
  <si>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</si>
  <si>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</si>
  <si>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</si>
  <si>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</si>
  <si>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</si>
  <si>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</si>
  <si>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</si>
  <si>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</si>
  <si>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</si>
  <si>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</si>
  <si>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</si>
  <si>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</si>
  <si>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</si>
  <si>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</si>
  <si>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</si>
  <si>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</si>
  <si>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</si>
  <si>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</si>
  <si>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</si>
  <si>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</si>
  <si>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</si>
  <si>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</si>
  <si>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</si>
  <si>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</si>
  <si>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</si>
  <si>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</si>
  <si>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</si>
  <si>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</si>
  <si>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</si>
  <si>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</si>
  <si>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</si>
  <si>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</si>
  <si>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</si>
  <si>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</si>
  <si>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</si>
  <si>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</si>
  <si>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</si>
  <si>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</si>
  <si>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</si>
  <si>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</si>
  <si>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</si>
  <si>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</si>
  <si>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</si>
  <si>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</si>
  <si>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</si>
  <si>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</si>
  <si>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</si>
  <si>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</si>
  <si>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</si>
  <si>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</si>
  <si>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</si>
  <si>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</si>
  <si>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</si>
  <si>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</si>
  <si>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</si>
  <si>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</si>
  <si>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</si>
  <si>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</si>
  <si>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</si>
  <si>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</si>
  <si>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</si>
  <si>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</si>
  <si>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</si>
  <si>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</si>
  <si>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</si>
  <si>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</si>
  <si>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</si>
  <si>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</si>
  <si>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</si>
  <si>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</si>
  <si>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</si>
  <si>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</si>
  <si>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</si>
  <si>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</si>
  <si>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</si>
  <si>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</si>
  <si>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</si>
  <si>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</si>
  <si>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</si>
  <si>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</si>
  <si>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</si>
  <si>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</si>
  <si>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</si>
  <si>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</si>
  <si>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</si>
  <si>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</si>
  <si>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</si>
  <si>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</si>
  <si>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</si>
  <si>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</si>
  <si>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</si>
  <si>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</si>
  <si>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</si>
  <si>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</si>
  <si>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</si>
  <si>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</si>
  <si>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</si>
  <si>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</si>
  <si>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</si>
  <si>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</si>
  <si>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</si>
  <si>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</si>
  <si>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</si>
  <si>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</si>
  <si>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</si>
  <si>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</si>
  <si>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</si>
  <si>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</si>
  <si>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</si>
  <si>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</si>
  <si>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</si>
  <si>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</si>
  <si>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</si>
  <si>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</si>
  <si>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</si>
  <si>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</si>
  <si>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</si>
  <si>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</si>
  <si>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</si>
  <si>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</si>
  <si>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</si>
  <si>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</si>
  <si>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</si>
  <si>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</si>
  <si>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</si>
  <si>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</si>
  <si>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</si>
  <si>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</si>
  <si>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</si>
  <si>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</si>
  <si>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</si>
  <si>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</si>
  <si>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</si>
  <si>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</si>
  <si>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</si>
  <si>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</si>
  <si>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</si>
  <si>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</si>
  <si>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</si>
  <si>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</si>
  <si>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</si>
  <si>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</si>
  <si>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</si>
  <si>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</si>
  <si>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</si>
  <si>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</si>
  <si>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</si>
  <si>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</si>
  <si>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</si>
  <si>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</si>
  <si>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</si>
  <si>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</si>
  <si>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</si>
  <si>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</si>
  <si>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</si>
  <si>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</si>
  <si>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</si>
  <si>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</si>
  <si>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</si>
  <si>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</si>
  <si>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</si>
  <si>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</si>
  <si>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</si>
  <si>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</si>
  <si>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</si>
  <si>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</si>
  <si>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</si>
  <si>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</si>
  <si>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</si>
  <si>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</si>
  <si>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</si>
  <si>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</si>
  <si>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</si>
  <si>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</si>
  <si>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</si>
  <si>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</si>
  <si>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</si>
  <si>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</si>
  <si>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</si>
  <si>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</si>
  <si>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</si>
  <si>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</si>
  <si>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</si>
  <si>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</si>
  <si>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</si>
  <si>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</si>
  <si>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</si>
  <si>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</si>
  <si>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</si>
  <si>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</si>
  <si>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</si>
  <si>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</si>
  <si>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</si>
  <si>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</si>
  <si>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</si>
  <si>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</si>
  <si>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</si>
  <si>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</si>
  <si>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</si>
  <si>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</si>
  <si>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</si>
  <si>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</si>
  <si>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</si>
  <si>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</si>
  <si>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</si>
  <si>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</si>
  <si>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</si>
  <si>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</si>
  <si>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</si>
  <si>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</si>
  <si>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</si>
  <si>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</si>
  <si>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</si>
  <si>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</si>
  <si>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</si>
  <si>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</si>
  <si>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</si>
  <si>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</si>
  <si>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</si>
  <si>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</si>
  <si>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</si>
  <si>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</si>
  <si>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</si>
  <si>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</si>
  <si>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</si>
  <si>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</si>
  <si>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</si>
  <si>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</si>
  <si>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</si>
  <si>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</si>
  <si>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</si>
  <si>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</si>
  <si>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</si>
  <si>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</si>
  <si>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</si>
  <si>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</si>
  <si>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</si>
  <si>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</si>
  <si>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</si>
  <si>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</si>
  <si>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</si>
  <si>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</si>
  <si>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</si>
  <si>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</si>
  <si>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</si>
  <si>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</si>
  <si>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</si>
  <si>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</si>
  <si>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</si>
  <si>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</si>
  <si>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</si>
  <si>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</si>
  <si>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</si>
  <si>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</si>
  <si>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</si>
  <si>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</si>
  <si>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</si>
  <si>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</si>
  <si>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</si>
  <si>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</si>
  <si>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</si>
  <si>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</si>
  <si>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</si>
  <si>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</si>
  <si>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</si>
  <si>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</si>
  <si>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</si>
  <si>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</si>
  <si>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</si>
  <si>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</si>
  <si>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</si>
  <si>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</si>
  <si>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</si>
  <si>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</si>
  <si>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</si>
  <si>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</si>
  <si>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</si>
  <si>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</si>
  <si>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</si>
  <si>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</si>
  <si>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</si>
  <si>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</si>
  <si>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</si>
  <si>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</si>
  <si>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</si>
  <si>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</si>
  <si>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</si>
  <si>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</si>
  <si>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</si>
  <si>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</si>
  <si>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</si>
  <si>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</si>
  <si>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</si>
  <si>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</si>
  <si>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</si>
  <si>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</si>
  <si>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</si>
  <si>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</si>
  <si>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</si>
  <si>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</si>
  <si>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</si>
  <si>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</si>
  <si>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</si>
  <si>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</si>
  <si>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</si>
  <si>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</si>
  <si>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</si>
  <si>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</si>
  <si>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</si>
  <si>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</si>
  <si>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</si>
  <si>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</si>
  <si>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</si>
  <si>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</si>
  <si>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</si>
  <si>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</si>
  <si>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</si>
  <si>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</si>
  <si>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</si>
  <si>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</si>
  <si>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</si>
  <si>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</si>
  <si>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</si>
  <si>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</si>
  <si>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</si>
  <si>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</si>
  <si>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</si>
  <si>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</si>
  <si>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</si>
  <si>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</si>
  <si>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</si>
  <si>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</si>
  <si>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</si>
  <si>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</si>
  <si>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</si>
  <si>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</si>
  <si>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</si>
  <si>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</si>
  <si>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</si>
  <si>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</si>
  <si>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</si>
  <si>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</si>
  <si>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</si>
  <si>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</si>
  <si>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</si>
  <si>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</si>
  <si>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</si>
  <si>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</si>
  <si>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</si>
  <si>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</si>
  <si>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</si>
  <si>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</si>
  <si>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</si>
  <si>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</si>
  <si>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</si>
  <si>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</si>
  <si>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</si>
  <si>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</si>
  <si>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</si>
  <si>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</si>
  <si>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</si>
  <si>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</si>
  <si>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</si>
  <si>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</si>
  <si>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</si>
  <si>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</si>
  <si>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</si>
  <si>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</si>
  <si>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</si>
  <si>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</si>
  <si>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</si>
  <si>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</si>
  <si>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</si>
  <si>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</si>
  <si>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</si>
  <si>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</si>
  <si>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</si>
  <si>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</si>
  <si>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</si>
  <si>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</si>
  <si>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</si>
  <si>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</si>
  <si>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</si>
  <si>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</si>
  <si>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</si>
  <si>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</si>
  <si>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</si>
  <si>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</si>
  <si>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</si>
  <si>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</si>
  <si>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</si>
  <si>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</si>
  <si>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</si>
  <si>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</si>
  <si>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</si>
  <si>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</si>
  <si>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</si>
  <si>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</si>
  <si>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</si>
  <si>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</si>
  <si>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</si>
  <si>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</si>
  <si>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</si>
  <si>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</si>
  <si>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</si>
  <si>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</si>
  <si>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</si>
  <si>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</si>
  <si>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</si>
  <si>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</si>
  <si>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</si>
  <si>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</si>
  <si>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</si>
  <si>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</si>
  <si>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</si>
  <si>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</si>
  <si>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</si>
  <si>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</si>
  <si>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</si>
  <si>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</si>
  <si>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</si>
  <si>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</si>
  <si>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</si>
  <si>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</si>
  <si>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</si>
  <si>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</si>
  <si>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</si>
  <si>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</si>
  <si>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</si>
  <si>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</si>
  <si>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</si>
  <si>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</si>
  <si>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</si>
  <si>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</si>
  <si>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</si>
  <si>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</si>
  <si>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</si>
  <si>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</si>
  <si>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</si>
  <si>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</si>
  <si>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</si>
  <si>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</si>
  <si>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</si>
  <si>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</si>
  <si>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</si>
  <si>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</si>
  <si>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</si>
  <si>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</si>
  <si>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</si>
  <si>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</si>
  <si>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</si>
  <si>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</si>
  <si>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</si>
  <si>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</si>
  <si>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</si>
  <si>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</si>
  <si>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</si>
  <si>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</si>
  <si>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</si>
  <si>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</si>
  <si>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</si>
  <si>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</si>
  <si>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</si>
  <si>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</si>
  <si>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</si>
  <si>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</si>
  <si>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</si>
  <si>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</si>
  <si>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</si>
  <si>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</si>
  <si>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</si>
  <si>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</si>
  <si>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</si>
  <si>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</si>
  <si>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</si>
  <si>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</si>
  <si>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</si>
  <si>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</si>
  <si>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</si>
  <si>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</si>
  <si>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</si>
  <si>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</si>
  <si>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</si>
  <si>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</si>
  <si>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</si>
  <si>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</si>
  <si>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</si>
  <si>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</si>
  <si>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</si>
  <si>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</si>
  <si>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</si>
  <si>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</si>
  <si>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</si>
  <si>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</si>
  <si>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</si>
  <si>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</si>
  <si>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</si>
  <si>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</si>
  <si>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</si>
  <si>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</si>
  <si>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</si>
  <si>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</si>
  <si>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</si>
  <si>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</si>
  <si>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</si>
  <si>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</si>
  <si>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</si>
  <si>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</si>
  <si>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</si>
  <si>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</si>
  <si>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</si>
  <si>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</si>
  <si>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</si>
  <si>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</si>
  <si>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</si>
  <si>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</si>
  <si>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</si>
  <si>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</si>
  <si>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</si>
  <si>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</si>
  <si>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</si>
  <si>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</si>
  <si>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</si>
  <si>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</si>
  <si>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</si>
  <si>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</si>
  <si>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</si>
  <si>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</si>
  <si>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</si>
  <si>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</si>
  <si>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</si>
  <si>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</si>
  <si>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</si>
  <si>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</si>
  <si>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</si>
  <si>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</si>
  <si>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</si>
  <si>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</si>
  <si>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</si>
  <si>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</si>
  <si>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</si>
  <si>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</si>
  <si>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</si>
  <si>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</si>
  <si>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</si>
  <si>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</si>
  <si>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</si>
  <si>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</si>
  <si>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</si>
  <si>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</si>
  <si>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</si>
  <si>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</si>
  <si>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</si>
  <si>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</si>
  <si>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</si>
  <si>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</si>
  <si>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</si>
  <si>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</si>
  <si>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</si>
  <si>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</si>
  <si>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</si>
  <si>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</si>
  <si>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</si>
  <si>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</si>
  <si>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</si>
  <si>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</si>
  <si>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</si>
  <si>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</si>
  <si>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</si>
  <si>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</si>
  <si>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</si>
  <si>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</si>
  <si>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</si>
  <si>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</si>
  <si>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</si>
  <si>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</si>
  <si>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</si>
  <si>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</si>
  <si>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</si>
  <si>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</si>
  <si>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</si>
  <si>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</si>
  <si>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</si>
  <si>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</si>
  <si>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</si>
  <si>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</si>
  <si>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</si>
  <si>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</si>
  <si>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</si>
  <si>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</si>
  <si>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</si>
  <si>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</si>
  <si>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</si>
  <si>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</si>
  <si>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</si>
  <si>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</si>
  <si>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</si>
  <si>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</si>
  <si>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</si>
  <si>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</si>
  <si>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</si>
  <si>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</si>
  <si>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</si>
  <si>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</si>
  <si>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</si>
  <si>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</si>
  <si>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</si>
  <si>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</si>
  <si>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</si>
  <si>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</si>
  <si>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</si>
  <si>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</si>
  <si>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</si>
  <si>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</si>
  <si>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</si>
  <si>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</si>
  <si>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</si>
  <si>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</si>
  <si>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</si>
  <si>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</si>
  <si>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</si>
  <si>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</si>
  <si>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</si>
  <si>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</si>
  <si>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</si>
  <si>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</si>
  <si>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</si>
  <si>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</si>
  <si>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</si>
  <si>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</si>
  <si>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</si>
  <si>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</si>
  <si>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</si>
  <si>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</si>
  <si>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</si>
  <si>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</si>
  <si>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</si>
  <si>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</si>
  <si>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</si>
  <si>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</si>
  <si>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</si>
  <si>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</si>
  <si>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</si>
  <si>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</si>
  <si>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</si>
  <si>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</si>
  <si>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</si>
  <si>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</si>
  <si>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</si>
  <si>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</si>
  <si>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</si>
  <si>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</si>
  <si>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</si>
  <si>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</si>
  <si>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</si>
  <si>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</si>
  <si>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</si>
  <si>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</si>
  <si>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</si>
  <si>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</si>
  <si>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</si>
  <si>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</si>
  <si>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</si>
  <si>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</si>
  <si>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</si>
  <si>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</si>
  <si>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</si>
  <si>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</si>
  <si>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</si>
  <si>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</si>
  <si>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</si>
  <si>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</si>
  <si>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</si>
  <si>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</si>
  <si>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</si>
  <si>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</si>
  <si>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</si>
  <si>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</si>
  <si>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</si>
  <si>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</si>
  <si>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</si>
  <si>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</si>
  <si>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</si>
  <si>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</si>
  <si>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</si>
  <si>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</si>
  <si>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</si>
  <si>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</si>
  <si>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</si>
  <si>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</si>
  <si>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</si>
  <si>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</si>
  <si>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</si>
  <si>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</si>
  <si>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</si>
  <si>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</si>
  <si>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</si>
  <si>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</si>
  <si>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</si>
  <si>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</si>
  <si>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</si>
  <si>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</si>
  <si>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</si>
  <si>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</si>
  <si>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</si>
  <si>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</si>
  <si>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</si>
  <si>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</si>
  <si>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</si>
  <si>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</si>
  <si>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</si>
  <si>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</si>
  <si>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</si>
  <si>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</si>
  <si>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</si>
  <si>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</si>
  <si>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</si>
  <si>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</si>
  <si>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</si>
  <si>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</si>
  <si>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</si>
  <si>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</si>
  <si>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</si>
  <si>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</si>
  <si>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</si>
  <si>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</si>
  <si>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</si>
  <si>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</si>
  <si>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</si>
  <si>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</si>
  <si>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</si>
  <si>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</si>
  <si>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</si>
  <si>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</si>
  <si>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</si>
  <si>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</si>
  <si>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</si>
  <si>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</si>
  <si>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</si>
  <si>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</si>
  <si>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</si>
  <si>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</si>
  <si>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</si>
  <si>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</si>
  <si>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</si>
  <si>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</si>
  <si>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</si>
  <si>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</si>
  <si>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</si>
  <si>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</si>
  <si>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</si>
  <si>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</si>
  <si>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</si>
  <si>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</si>
  <si>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</si>
  <si>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</si>
  <si>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</si>
  <si>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</si>
  <si>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</si>
  <si>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</si>
  <si>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</si>
  <si>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</si>
  <si>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</si>
  <si>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</si>
  <si>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</si>
  <si>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</si>
  <si>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</si>
  <si>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</si>
  <si>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</si>
  <si>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</si>
  <si>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</si>
  <si>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</si>
  <si>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</si>
  <si>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</si>
  <si>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</si>
  <si>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</si>
  <si>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</si>
  <si>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</si>
  <si>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</si>
  <si>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</si>
  <si>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</si>
  <si>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</si>
  <si>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</si>
  <si>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</si>
  <si>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</si>
  <si>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</si>
  <si>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</si>
  <si>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</si>
  <si>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</si>
  <si>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</si>
  <si>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</si>
  <si>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</si>
  <si>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</si>
  <si>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</si>
  <si>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</si>
  <si>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</si>
  <si>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</si>
  <si>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</si>
  <si>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</si>
  <si>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</si>
  <si>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</si>
  <si>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</si>
  <si>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</si>
  <si>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</si>
  <si>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</si>
  <si>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</si>
  <si>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</si>
  <si>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</si>
  <si>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</si>
  <si>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</si>
  <si>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</si>
  <si>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</si>
  <si>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</si>
  <si>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</si>
  <si>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</si>
  <si>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</si>
  <si>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</si>
  <si>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</si>
  <si>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</si>
  <si>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</si>
  <si>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</si>
  <si>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</si>
  <si>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</si>
  <si>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</si>
  <si>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</si>
  <si>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</si>
  <si>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</si>
  <si>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</si>
  <si>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</si>
  <si>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</si>
  <si>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</si>
  <si>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</si>
  <si>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</si>
  <si>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</si>
  <si>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</si>
  <si>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</si>
  <si>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</si>
  <si>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</si>
  <si>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</si>
  <si>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</si>
  <si>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</si>
  <si>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</si>
  <si>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</si>
  <si>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</si>
  <si>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</si>
  <si>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</si>
  <si>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</si>
  <si>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</si>
  <si>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</si>
  <si>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</si>
  <si>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</si>
  <si>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</si>
  <si>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</si>
  <si>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</si>
  <si>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</si>
  <si>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</si>
  <si>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</si>
  <si>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</si>
  <si>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</si>
  <si>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</si>
  <si>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</si>
  <si>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</si>
  <si>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</si>
  <si>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</si>
  <si>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</si>
  <si>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</si>
  <si>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</si>
  <si>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</si>
  <si>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</si>
  <si>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</si>
  <si>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</si>
  <si>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</si>
  <si>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</si>
  <si>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</si>
  <si>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</si>
  <si>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</si>
  <si>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</si>
  <si>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</si>
  <si>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</si>
  <si>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</si>
  <si>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</si>
  <si>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</si>
  <si>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</si>
  <si>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</si>
  <si>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</si>
  <si>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</si>
  <si>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</si>
  <si>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</si>
  <si>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</si>
  <si>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</si>
  <si>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</si>
  <si>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</si>
  <si>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</si>
  <si>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</si>
  <si>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</si>
  <si>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</si>
  <si>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</si>
  <si>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</si>
  <si>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</si>
  <si>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</si>
  <si>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</si>
  <si>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</si>
  <si>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</si>
  <si>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</si>
  <si>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</si>
  <si>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</si>
  <si>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</si>
  <si>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</si>
  <si>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</si>
  <si>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</si>
  <si>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</si>
  <si>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</si>
  <si>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</si>
  <si>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</si>
  <si>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</si>
  <si>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</si>
  <si>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</si>
  <si>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</si>
  <si>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</si>
  <si>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</si>
  <si>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</si>
  <si>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</si>
  <si>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</si>
  <si>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</si>
  <si>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</si>
  <si>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</si>
  <si>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</si>
  <si>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</si>
  <si>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</si>
  <si>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</si>
  <si>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</si>
  <si>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</si>
  <si>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</si>
  <si>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</si>
  <si>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</si>
  <si>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</si>
  <si>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</si>
  <si>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</si>
  <si>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</si>
  <si>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</si>
  <si>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</si>
  <si>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</si>
  <si>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</si>
  <si>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</si>
  <si>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</si>
  <si>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</si>
  <si>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</si>
  <si>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</si>
  <si>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</si>
  <si>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</si>
  <si>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</si>
  <si>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</si>
  <si>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</si>
  <si>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</si>
  <si>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</si>
  <si>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</si>
  <si>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</si>
  <si>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</si>
  <si>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</si>
  <si>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</si>
  <si>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</si>
  <si>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</si>
  <si>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</si>
  <si>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</si>
  <si>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</si>
  <si>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</si>
  <si>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</si>
  <si>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</si>
  <si>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</si>
  <si>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</si>
  <si>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</si>
  <si>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</si>
  <si>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</si>
  <si>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</si>
  <si>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</si>
  <si>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</si>
  <si>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</si>
  <si>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</si>
  <si>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</si>
  <si>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</si>
  <si>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</si>
  <si>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</si>
  <si>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</si>
  <si>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</si>
  <si>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</si>
  <si>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</si>
  <si>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</si>
  <si>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</si>
  <si>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</si>
  <si>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</si>
  <si>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</si>
  <si>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</si>
  <si>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</si>
  <si>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</si>
  <si>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</si>
  <si>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</si>
  <si>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</si>
  <si>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</si>
  <si>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</si>
  <si>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</si>
  <si>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</si>
  <si>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</si>
  <si>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</si>
  <si>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</si>
  <si>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</si>
  <si>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</si>
  <si>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</si>
  <si>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</si>
  <si>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</si>
  <si>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</si>
  <si>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</si>
  <si>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</si>
  <si>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</si>
  <si>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</si>
  <si>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</si>
  <si>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</si>
  <si>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</si>
  <si>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</si>
  <si>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</si>
  <si>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</si>
  <si>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</si>
  <si>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</si>
  <si>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</si>
  <si>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</si>
  <si>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</si>
  <si>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</si>
  <si>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</si>
  <si>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</si>
  <si>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</si>
  <si>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</si>
  <si>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</si>
  <si>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</si>
  <si>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</si>
  <si>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</si>
  <si>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</si>
  <si>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</si>
  <si>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</si>
  <si>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</si>
  <si>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</si>
  <si>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</si>
  <si>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</si>
  <si>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</si>
  <si>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</si>
  <si>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</si>
  <si>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</si>
  <si>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</si>
  <si>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</si>
  <si>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</si>
  <si>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</si>
  <si>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</si>
  <si>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</si>
  <si>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</si>
  <si>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</si>
  <si>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</si>
  <si>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</si>
  <si>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</si>
  <si>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</si>
  <si>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</si>
  <si>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</si>
  <si>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</si>
  <si>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</si>
  <si>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</si>
  <si>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</si>
  <si>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</si>
  <si>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</si>
  <si>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</si>
  <si>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</si>
  <si>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</si>
  <si>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</si>
  <si>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</si>
  <si>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</si>
  <si>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</si>
  <si>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</si>
  <si>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</si>
  <si>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</si>
  <si>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</si>
  <si>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</si>
  <si>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</si>
  <si>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</si>
  <si>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</si>
  <si>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</si>
  <si>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</si>
  <si>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</si>
  <si>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</si>
  <si>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</si>
  <si>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</si>
  <si>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</si>
  <si>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</si>
  <si>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</si>
  <si>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</si>
  <si>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</si>
  <si>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</si>
  <si>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</si>
  <si>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</si>
  <si>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</si>
  <si>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</si>
  <si>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</si>
  <si>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</si>
  <si>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</si>
  <si>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</si>
  <si>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</si>
  <si>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</si>
  <si>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</si>
  <si>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</si>
  <si>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</si>
  <si>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</si>
  <si>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</si>
  <si>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</si>
  <si>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</si>
  <si>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</si>
  <si>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</si>
  <si>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</si>
  <si>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</si>
  <si>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</si>
  <si>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</si>
  <si>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</si>
  <si>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</si>
  <si>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</si>
  <si>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</si>
  <si>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</si>
  <si>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</si>
  <si>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</si>
  <si>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</si>
  <si>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</si>
  <si>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</si>
  <si>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</si>
  <si>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</si>
  <si>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</si>
  <si>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</si>
  <si>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</si>
  <si>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</si>
  <si>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</si>
  <si>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</si>
  <si>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</si>
  <si>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</si>
  <si>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</si>
  <si>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</si>
  <si>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</si>
  <si>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</si>
  <si>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</si>
  <si>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</si>
  <si>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</si>
  <si>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</si>
  <si>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</si>
  <si>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</si>
  <si>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</si>
  <si>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</si>
  <si>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</si>
  <si>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</si>
  <si>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</si>
  <si>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</si>
  <si>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</si>
  <si>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</si>
  <si>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</si>
  <si>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</si>
  <si>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</si>
  <si>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</si>
  <si>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</si>
  <si>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</si>
  <si>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</si>
  <si>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</si>
  <si>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</si>
  <si>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</si>
  <si>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</si>
  <si>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</si>
  <si>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</si>
  <si>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</si>
  <si>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</si>
  <si>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</si>
  <si>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</si>
  <si>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</si>
  <si>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</si>
  <si>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</si>
  <si>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</si>
  <si>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</si>
  <si>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</si>
  <si>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</si>
  <si>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</si>
  <si>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</si>
  <si>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</si>
  <si>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</si>
  <si>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</si>
  <si>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</si>
  <si>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</si>
  <si>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</si>
  <si>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</si>
  <si>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</si>
  <si>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</si>
  <si>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</si>
  <si>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</si>
  <si>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</si>
  <si>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</si>
  <si>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</si>
  <si>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</si>
  <si>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</si>
  <si>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</si>
  <si>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</si>
  <si>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</si>
  <si>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</si>
  <si>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</si>
  <si>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</si>
  <si>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</si>
  <si>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</si>
  <si>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</si>
  <si>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</si>
  <si>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</si>
  <si>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</si>
  <si>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</si>
  <si>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</si>
  <si>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</si>
  <si>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</si>
  <si>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</si>
  <si>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</si>
  <si>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</si>
  <si>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</si>
  <si>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</si>
  <si>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</si>
  <si>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</si>
  <si>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</si>
  <si>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</si>
  <si>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</si>
  <si>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</si>
  <si>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</si>
  <si>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</si>
  <si>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</si>
  <si>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</si>
  <si>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</si>
  <si>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</si>
  <si>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</si>
  <si>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</si>
  <si>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</si>
  <si>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</si>
  <si>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</si>
  <si>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</si>
  <si>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</si>
  <si>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</si>
  <si>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</si>
  <si>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</si>
  <si>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</si>
  <si>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</si>
  <si>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</si>
  <si>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</si>
  <si>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</si>
  <si>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</si>
  <si>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</si>
  <si>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</si>
  <si>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</si>
  <si>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</si>
  <si>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</si>
  <si>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</si>
  <si>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</si>
  <si>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</si>
  <si>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</si>
  <si>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</si>
  <si>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</si>
  <si>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</si>
  <si>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</si>
  <si>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</si>
  <si>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</si>
  <si>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</si>
  <si>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</si>
  <si>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</si>
  <si>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</si>
  <si>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</si>
  <si>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</si>
  <si>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</si>
  <si>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</si>
  <si>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</si>
  <si>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</si>
  <si>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</si>
  <si>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</si>
  <si>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</si>
  <si>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</si>
  <si>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</si>
  <si>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</si>
  <si>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</si>
  <si>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</si>
  <si>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</si>
  <si>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</si>
  <si>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</si>
  <si>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</si>
  <si>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</si>
  <si>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</si>
  <si>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</si>
  <si>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</si>
  <si>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</si>
  <si>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</si>
  <si>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</si>
  <si>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</si>
  <si>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</si>
  <si>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</si>
  <si>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</si>
  <si>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</si>
  <si>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</si>
  <si>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</si>
  <si>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</si>
  <si>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</si>
  <si>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</si>
  <si>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</si>
  <si>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</si>
  <si>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</si>
  <si>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</si>
  <si>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</si>
  <si>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</si>
  <si>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</si>
  <si>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</si>
  <si>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</si>
  <si>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</si>
  <si>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</si>
  <si>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</si>
  <si>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</si>
  <si>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</si>
  <si>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</si>
  <si>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</si>
  <si>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</si>
  <si>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</si>
  <si>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</si>
  <si>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</si>
  <si>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</si>
  <si>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</si>
  <si>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</si>
  <si>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</si>
  <si>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</si>
  <si>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</si>
  <si>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</si>
  <si>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</si>
  <si>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</si>
  <si>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</si>
  <si>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</si>
  <si>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</si>
  <si>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</si>
  <si>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</si>
  <si>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</si>
  <si>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</si>
  <si>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</si>
  <si>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</si>
  <si>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</si>
  <si>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</si>
  <si>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</si>
  <si>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</si>
  <si>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</si>
  <si>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</si>
  <si>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</si>
  <si>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</si>
  <si>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</si>
  <si>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</si>
  <si>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</si>
  <si>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</si>
  <si>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</si>
  <si>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</si>
  <si>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</si>
  <si>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</si>
  <si>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</si>
  <si>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</si>
  <si>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</si>
  <si>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</si>
  <si>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</si>
  <si>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</si>
  <si>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</si>
  <si>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</si>
  <si>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</si>
  <si>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</si>
  <si>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</si>
  <si>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</si>
  <si>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</si>
  <si>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</si>
  <si>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</si>
  <si>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</si>
  <si>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</si>
  <si>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</si>
  <si>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</si>
  <si>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</si>
  <si>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</si>
  <si>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</si>
  <si>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</si>
  <si>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</si>
  <si>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</si>
  <si>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</si>
  <si>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</si>
  <si>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</si>
  <si>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</si>
  <si>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</si>
  <si>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</si>
  <si>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</si>
  <si>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</si>
  <si>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</si>
  <si>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</si>
  <si>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</si>
  <si>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</si>
  <si>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</si>
  <si>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</si>
  <si>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</si>
  <si>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</si>
  <si>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</si>
  <si>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</si>
  <si>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</si>
  <si>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</si>
  <si>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</si>
  <si>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</si>
  <si>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</si>
  <si>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</si>
  <si>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</si>
  <si>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</si>
  <si>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</si>
  <si>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</si>
  <si>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</si>
  <si>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</si>
  <si>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</si>
  <si>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</si>
  <si>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</si>
  <si>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</si>
  <si>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</si>
  <si>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</si>
  <si>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</si>
  <si>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</si>
  <si>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</si>
  <si>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</si>
  <si>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</si>
  <si>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</si>
  <si>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</si>
  <si>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</si>
  <si>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</si>
  <si>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</si>
  <si>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</si>
  <si>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</si>
  <si>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</si>
  <si>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</si>
  <si>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</si>
  <si>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</si>
  <si>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</si>
  <si>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</si>
  <si>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</si>
  <si>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</si>
  <si>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</si>
  <si>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</si>
  <si>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</si>
  <si>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</si>
  <si>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</si>
  <si>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</si>
  <si>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</si>
  <si>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</si>
  <si>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</si>
  <si>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</si>
  <si>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</si>
  <si>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</si>
  <si>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</si>
  <si>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</si>
  <si>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</si>
  <si>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</si>
  <si>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</si>
  <si>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</si>
  <si>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</si>
  <si>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</si>
  <si>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</si>
  <si>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</si>
  <si>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</si>
  <si>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</si>
  <si>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</si>
  <si>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</si>
  <si>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</si>
  <si>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</si>
  <si>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</si>
  <si>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</si>
  <si>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</si>
  <si>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</si>
  <si>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</si>
  <si>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</si>
  <si>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</si>
  <si>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</si>
  <si>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</si>
  <si>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</si>
  <si>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</si>
  <si>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</si>
  <si>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</si>
  <si>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</si>
  <si>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</si>
  <si>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</si>
  <si>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</si>
  <si>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</si>
  <si>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</si>
  <si>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</si>
  <si>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</si>
  <si>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</si>
  <si>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</si>
  <si>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</si>
  <si>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</si>
  <si>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</si>
  <si>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</si>
  <si>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</si>
  <si>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</si>
  <si>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</si>
  <si>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</si>
  <si>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</si>
  <si>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</si>
  <si>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</si>
  <si>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</si>
  <si>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</si>
  <si>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</si>
  <si>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</si>
  <si>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</si>
  <si>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</si>
  <si>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</si>
  <si>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</si>
  <si>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</si>
  <si>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</si>
  <si>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</si>
  <si>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</si>
  <si>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</si>
  <si>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</si>
  <si>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</si>
  <si>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</si>
  <si>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</si>
  <si>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</si>
  <si>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</si>
  <si>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</si>
  <si>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</si>
  <si>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</si>
  <si>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</si>
  <si>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</si>
  <si>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</si>
  <si>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</si>
  <si>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</si>
  <si>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</si>
  <si>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</si>
  <si>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</si>
  <si>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</si>
  <si>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</si>
  <si>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</si>
  <si>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</si>
  <si>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</si>
  <si>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</si>
  <si>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</si>
  <si>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</si>
  <si>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</si>
  <si>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</si>
  <si>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</si>
  <si>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</si>
  <si>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</si>
  <si>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</si>
  <si>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</si>
  <si>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</si>
  <si>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</si>
  <si>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</si>
  <si>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</si>
  <si>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</si>
  <si>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</si>
  <si>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</si>
  <si>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</si>
  <si>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</si>
  <si>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</si>
  <si>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</si>
  <si>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</si>
  <si>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</si>
  <si>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</si>
  <si>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</si>
  <si>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</si>
  <si>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</si>
  <si>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</si>
  <si>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</si>
  <si>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</si>
  <si>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</si>
  <si>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</si>
  <si>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</si>
  <si>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</si>
  <si>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</si>
  <si>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</si>
  <si>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</si>
  <si>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</si>
  <si>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</si>
  <si>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</si>
  <si>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</si>
  <si>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</si>
  <si>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</si>
  <si>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</si>
  <si>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</si>
  <si>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</si>
  <si>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</si>
  <si>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</si>
  <si>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</si>
  <si>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</si>
  <si>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</si>
  <si>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</si>
  <si>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</si>
  <si>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</si>
  <si>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</si>
  <si>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</si>
  <si>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</si>
  <si>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</si>
  <si>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</si>
  <si>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</si>
  <si>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</si>
  <si>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</si>
  <si>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</si>
  <si>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</si>
  <si>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</si>
  <si>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</si>
  <si>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</si>
  <si>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</si>
  <si>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</si>
  <si>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</si>
  <si>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</si>
  <si>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</si>
  <si>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</si>
  <si>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</si>
  <si>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</si>
  <si>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</si>
  <si>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</si>
  <si>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</si>
  <si>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</si>
  <si>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</si>
  <si>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</si>
  <si>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</si>
  <si>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</si>
  <si>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</si>
  <si>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</si>
  <si>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</si>
  <si>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</si>
  <si>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</si>
  <si>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</si>
  <si>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</si>
  <si>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</si>
  <si>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</si>
  <si>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</si>
  <si>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</si>
  <si>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</si>
  <si>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</si>
  <si>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</si>
  <si>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</si>
  <si>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</si>
  <si>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</si>
  <si>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</si>
  <si>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</si>
  <si>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</si>
  <si>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</si>
  <si>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</si>
  <si>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</si>
  <si>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</si>
  <si>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</si>
  <si>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</si>
  <si>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</si>
  <si>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</si>
  <si>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</si>
  <si>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</si>
  <si>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</si>
  <si>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</si>
  <si>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</si>
  <si>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</si>
  <si>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</si>
  <si>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</si>
  <si>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</si>
  <si>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</si>
  <si>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</si>
  <si>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</si>
  <si>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</si>
  <si>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</si>
  <si>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</si>
  <si>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</si>
  <si>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</si>
  <si>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</si>
  <si>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</si>
  <si>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</si>
  <si>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</si>
  <si>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</si>
  <si>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</si>
  <si>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</si>
  <si>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</si>
  <si>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</si>
  <si>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</si>
  <si>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</si>
  <si>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</si>
  <si>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</si>
  <si>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</si>
  <si>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</si>
  <si>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</si>
  <si>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</si>
  <si>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</si>
  <si>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</si>
  <si>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</si>
  <si>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</si>
  <si>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</si>
  <si>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</si>
  <si>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</si>
  <si>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</si>
  <si>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</si>
  <si>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</si>
  <si>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</si>
  <si>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</si>
  <si>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</si>
  <si>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</si>
  <si>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</si>
  <si>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</si>
  <si>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</si>
  <si>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</si>
  <si>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</si>
  <si>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</si>
  <si>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</si>
  <si>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</si>
  <si>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</si>
  <si>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</si>
  <si>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</si>
  <si>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</si>
  <si>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</si>
  <si>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</si>
  <si>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</si>
  <si>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</si>
  <si>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</si>
  <si>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</si>
  <si>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</si>
  <si>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</si>
  <si>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</si>
  <si>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</si>
  <si>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</si>
  <si>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</si>
  <si>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</si>
  <si>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</si>
  <si>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</si>
  <si>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</si>
  <si>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</si>
  <si>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</si>
  <si>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</si>
  <si>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</si>
  <si>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</si>
  <si>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</si>
  <si>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</si>
  <si>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</si>
  <si>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</si>
  <si>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</si>
  <si>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</si>
  <si>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</si>
  <si>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</si>
  <si>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</si>
  <si>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</si>
  <si>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</si>
  <si>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</si>
  <si>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</si>
  <si>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</si>
  <si>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</si>
  <si>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</si>
  <si>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</si>
  <si>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</si>
  <si>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</si>
  <si>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</si>
  <si>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</si>
  <si>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</si>
  <si>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</si>
  <si>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</si>
  <si>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</si>
  <si>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</si>
  <si>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</si>
  <si>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</si>
  <si>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</si>
  <si>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</si>
  <si>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</si>
  <si>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</si>
  <si>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</si>
  <si>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</si>
  <si>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</si>
  <si>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</si>
  <si>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</si>
  <si>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</si>
  <si>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</si>
  <si>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</si>
  <si>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</si>
  <si>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</si>
  <si>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</si>
  <si>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</si>
  <si>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</si>
  <si>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</si>
  <si>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</si>
  <si>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</si>
  <si>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</si>
  <si>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</si>
  <si>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</si>
  <si>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</si>
  <si>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</si>
  <si>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</si>
  <si>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</si>
  <si>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</si>
  <si>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</si>
  <si>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</si>
  <si>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</si>
  <si>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</si>
  <si>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</si>
  <si>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</si>
  <si>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</si>
  <si>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</si>
  <si>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</si>
  <si>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</si>
  <si>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</si>
  <si>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</si>
  <si>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</si>
  <si>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</si>
  <si>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</si>
  <si>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</si>
  <si>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</si>
  <si>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</si>
  <si>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</si>
  <si>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</si>
  <si>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</si>
  <si>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</si>
  <si>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</si>
  <si>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</si>
  <si>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</si>
  <si>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</si>
  <si>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</si>
  <si>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</si>
  <si>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</si>
  <si>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</si>
  <si>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</si>
  <si>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</si>
  <si>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</si>
  <si>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</si>
  <si>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</si>
  <si>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</si>
  <si>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</si>
  <si>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</si>
  <si>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</si>
  <si>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</si>
  <si>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</si>
  <si>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</si>
  <si>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</si>
  <si>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</si>
  <si>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</si>
  <si>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</si>
  <si>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</si>
  <si>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</si>
  <si>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</si>
  <si>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</si>
  <si>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</si>
  <si>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</si>
  <si>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</si>
  <si>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</si>
  <si>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</si>
  <si>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</si>
  <si>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</si>
  <si>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</si>
  <si>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</si>
  <si>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</si>
  <si>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</si>
  <si>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</si>
  <si>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</si>
  <si>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</si>
  <si>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</si>
  <si>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</si>
  <si>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</si>
  <si>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</si>
  <si>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</si>
  <si>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</si>
  <si>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</si>
  <si>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</si>
  <si>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</si>
  <si>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</si>
  <si>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</si>
  <si>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</si>
  <si>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</si>
  <si>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</si>
  <si>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</si>
  <si>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</si>
  <si>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</si>
  <si>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</si>
  <si>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</si>
  <si>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</si>
  <si>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</si>
  <si>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</si>
  <si>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</si>
  <si>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</si>
  <si>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</si>
  <si>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</si>
  <si>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</si>
  <si>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</si>
  <si>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</si>
  <si>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</si>
  <si>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</si>
  <si>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</si>
  <si>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</si>
  <si>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</si>
  <si>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</si>
  <si>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</si>
  <si>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</si>
  <si>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</si>
  <si>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</si>
  <si>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</si>
  <si>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</si>
  <si>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</si>
  <si>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</si>
  <si>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</si>
  <si>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</si>
  <si>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</si>
  <si>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</si>
  <si>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</si>
  <si>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</si>
  <si>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</si>
  <si>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</si>
  <si>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</si>
  <si>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</si>
  <si>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</si>
  <si>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</si>
  <si>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</si>
  <si>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</si>
  <si>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</si>
  <si>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</si>
  <si>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</si>
  <si>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</si>
  <si>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</si>
  <si>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</si>
  <si>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</si>
  <si>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</si>
  <si>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</si>
  <si>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</si>
  <si>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</si>
  <si>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</si>
  <si>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</si>
  <si>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</si>
  <si>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</si>
  <si>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</si>
  <si>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</si>
  <si>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</si>
  <si>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</si>
  <si>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</si>
  <si>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</si>
  <si>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</si>
  <si>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</si>
  <si>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</si>
  <si>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</si>
  <si>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</si>
  <si>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</si>
  <si>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</si>
  <si>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</si>
  <si>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</si>
  <si>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</si>
  <si>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</si>
  <si>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</si>
  <si>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</si>
  <si>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</si>
  <si>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</si>
  <si>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</si>
  <si>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</si>
  <si>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</si>
  <si>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</si>
  <si>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</si>
  <si>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</si>
  <si>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</si>
  <si>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</si>
  <si>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</si>
  <si>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</si>
  <si>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</si>
  <si>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</si>
  <si>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</si>
  <si>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</si>
  <si>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</si>
  <si>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</si>
  <si>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</si>
  <si>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</si>
  <si>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</si>
  <si>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</si>
  <si>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</si>
  <si>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</si>
  <si>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</si>
  <si>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</si>
  <si>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</si>
  <si>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</si>
  <si>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</si>
  <si>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</si>
  <si>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</si>
  <si>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</si>
  <si>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</si>
  <si>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</si>
  <si>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</si>
  <si>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</si>
  <si>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</si>
  <si>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</si>
  <si>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</si>
  <si>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</si>
  <si>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</si>
  <si>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</si>
  <si>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</si>
  <si>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</si>
  <si>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</si>
  <si>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</si>
  <si>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</si>
  <si>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</si>
  <si>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</si>
  <si>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</si>
  <si>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</si>
  <si>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</si>
  <si>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</si>
  <si>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</si>
  <si>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</si>
  <si>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</si>
  <si>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</si>
  <si>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</si>
  <si>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</si>
  <si>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</si>
  <si>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</si>
  <si>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</si>
  <si>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</si>
  <si>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</si>
  <si>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</si>
  <si>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</si>
  <si>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</si>
  <si>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</si>
  <si>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</si>
  <si>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</si>
  <si>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</si>
  <si>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</si>
  <si>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</si>
  <si>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</si>
  <si>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</si>
  <si>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</si>
  <si>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</si>
  <si>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</si>
  <si>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</si>
  <si>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</si>
  <si>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</si>
  <si>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</si>
  <si>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</si>
  <si>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</si>
  <si>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</si>
  <si>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</si>
  <si>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</si>
  <si>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</si>
  <si>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</si>
  <si>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</si>
  <si>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</si>
  <si>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</si>
  <si>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</si>
  <si>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</si>
  <si>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</si>
  <si>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</si>
  <si>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</si>
  <si>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</si>
  <si>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</si>
  <si>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</si>
  <si>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</si>
  <si>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</si>
  <si>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</si>
  <si>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</si>
  <si>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</si>
  <si>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</si>
  <si>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</si>
  <si>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</si>
  <si>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</si>
  <si>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</si>
  <si>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</si>
  <si>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</si>
  <si>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</si>
  <si>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</si>
  <si>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</si>
  <si>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</si>
  <si>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</si>
  <si>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</si>
  <si>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</si>
  <si>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</si>
  <si>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</si>
  <si>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</si>
  <si>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</si>
  <si>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</si>
  <si>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</si>
  <si>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</si>
  <si>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</si>
  <si>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</si>
  <si>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</si>
  <si>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</si>
  <si>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</si>
  <si>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</si>
  <si>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</si>
  <si>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</si>
  <si>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</si>
  <si>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</si>
  <si>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</si>
  <si>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</si>
  <si>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</si>
  <si>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</si>
  <si>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</si>
  <si>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</si>
  <si>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</si>
  <si>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</si>
  <si>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</si>
  <si>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</si>
  <si>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</si>
  <si>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</si>
  <si>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</si>
  <si>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</si>
  <si>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</si>
  <si>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</si>
  <si>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</si>
  <si>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</si>
  <si>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</si>
  <si>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</si>
  <si>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</si>
  <si>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</si>
  <si>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</si>
  <si>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</si>
  <si>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</si>
  <si>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</si>
  <si>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</si>
  <si>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</si>
  <si>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</si>
  <si>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</si>
  <si>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</si>
  <si>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</si>
  <si>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</si>
  <si>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</si>
  <si>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</si>
  <si>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</si>
  <si>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</si>
  <si>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</si>
  <si>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</si>
  <si>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</si>
  <si>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</si>
  <si>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</si>
  <si>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</si>
  <si>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</si>
  <si>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</si>
  <si>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</si>
  <si>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</si>
  <si>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</si>
  <si>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</si>
  <si>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</si>
  <si>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</si>
  <si>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</si>
  <si>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</si>
  <si>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</si>
  <si>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</si>
  <si>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</si>
  <si>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</si>
  <si>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</si>
  <si>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</si>
  <si>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</si>
  <si>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</si>
  <si>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</si>
  <si>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</si>
  <si>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</si>
  <si>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</si>
  <si>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</si>
  <si>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</si>
  <si>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</si>
  <si>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</si>
  <si>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</si>
  <si>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</si>
  <si>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</si>
  <si>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</si>
  <si>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</si>
  <si>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</si>
  <si>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</si>
  <si>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</si>
  <si>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</si>
  <si>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</si>
  <si>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</si>
  <si>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</si>
  <si>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</si>
  <si>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</si>
  <si>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</si>
  <si>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</si>
  <si>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</si>
  <si>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</si>
  <si>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</si>
  <si>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</si>
  <si>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</si>
  <si>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</si>
  <si>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</si>
  <si>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</si>
  <si>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</si>
  <si>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</si>
  <si>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</si>
  <si>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</si>
  <si>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</si>
  <si>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</si>
  <si>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</si>
  <si>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</si>
  <si>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</si>
  <si>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</si>
  <si>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</si>
  <si>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</si>
  <si>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</si>
  <si>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</si>
  <si>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</si>
  <si>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</si>
  <si>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</si>
  <si>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</si>
  <si>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</si>
  <si>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</si>
  <si>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</si>
  <si>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</si>
  <si>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</si>
  <si>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</si>
  <si>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</si>
  <si>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</si>
  <si>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</si>
  <si>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</si>
  <si>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</si>
  <si>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</si>
  <si>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</si>
  <si>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</si>
  <si>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</si>
  <si>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</si>
  <si>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</si>
  <si>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</si>
  <si>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</si>
  <si>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</si>
  <si>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</si>
  <si>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</si>
  <si>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</si>
  <si>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</si>
  <si>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</si>
  <si>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</si>
  <si>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</si>
  <si>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</si>
  <si>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</si>
  <si>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</si>
  <si>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</si>
  <si>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</si>
  <si>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</si>
  <si>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</si>
  <si>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</si>
  <si>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</si>
  <si>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</si>
  <si>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</si>
  <si>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</si>
  <si>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</si>
  <si>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</si>
  <si>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</si>
  <si>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</si>
  <si>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</si>
  <si>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</si>
  <si>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</si>
  <si>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</si>
  <si>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</si>
  <si>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</si>
  <si>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</si>
  <si>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</si>
  <si>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</si>
  <si>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</si>
  <si>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</si>
  <si>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</si>
  <si>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</si>
  <si>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</si>
  <si>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</si>
  <si>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</si>
  <si>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</si>
  <si>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</si>
  <si>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</si>
  <si>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</si>
  <si>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</si>
  <si>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</si>
  <si>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</si>
  <si>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</si>
  <si>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</si>
  <si>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</si>
  <si>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</si>
  <si>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</si>
  <si>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</si>
  <si>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</si>
  <si>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</si>
  <si>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</si>
  <si>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</si>
  <si>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</si>
  <si>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</si>
  <si>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</si>
  <si>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</si>
  <si>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</si>
  <si>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</si>
  <si>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</si>
  <si>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</si>
  <si>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</si>
  <si>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</si>
  <si>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</si>
  <si>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</si>
  <si>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</si>
  <si>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</si>
  <si>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</si>
  <si>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</si>
  <si>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</si>
  <si>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</si>
  <si>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</si>
  <si>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</si>
  <si>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</si>
  <si>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</si>
  <si>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</si>
  <si>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</si>
  <si>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</si>
  <si>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</si>
  <si>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</si>
  <si>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</si>
  <si>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</si>
  <si>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</si>
  <si>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</si>
  <si>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</si>
  <si>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</si>
  <si>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</si>
  <si>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</si>
  <si>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</si>
  <si>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</si>
  <si>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</si>
  <si>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</si>
  <si>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</si>
  <si>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</si>
  <si>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</si>
  <si>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</si>
  <si>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</si>
  <si>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</si>
  <si>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</si>
  <si>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</si>
  <si>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</si>
  <si>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</si>
  <si>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</si>
  <si>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</si>
  <si>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</si>
  <si>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</si>
  <si>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</si>
  <si>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</si>
  <si>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</si>
  <si>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</si>
  <si>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</si>
  <si>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</si>
  <si>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</si>
  <si>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</si>
  <si>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</si>
  <si>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</si>
  <si>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</si>
  <si>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</si>
  <si>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</si>
  <si>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</si>
  <si>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</si>
  <si>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</si>
  <si>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</si>
  <si>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</si>
  <si>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</si>
  <si>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</si>
  <si>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</si>
  <si>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</si>
  <si>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</si>
  <si>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</si>
  <si>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</si>
  <si>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</si>
  <si>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</si>
  <si>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</si>
  <si>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</si>
  <si>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</si>
  <si>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</si>
  <si>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</si>
  <si>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</si>
  <si>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</si>
  <si>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</si>
  <si>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</si>
  <si>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</si>
  <si>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</si>
  <si>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</si>
  <si>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</si>
  <si>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</si>
  <si>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</si>
  <si>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</si>
  <si>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</si>
  <si>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</si>
  <si>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</si>
  <si>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</si>
  <si>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</si>
  <si>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</si>
  <si>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</si>
  <si>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</si>
  <si>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</si>
  <si>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</si>
  <si>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</si>
  <si>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</si>
  <si>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</si>
  <si>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</si>
  <si>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</si>
  <si>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</si>
  <si>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</si>
  <si>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</si>
  <si>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</si>
  <si>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</si>
  <si>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</si>
  <si>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</si>
  <si>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</si>
  <si>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</si>
  <si>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</si>
  <si>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</si>
  <si>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</si>
  <si>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</si>
  <si>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</si>
  <si>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</si>
  <si>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</si>
  <si>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</si>
  <si>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</si>
  <si>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</si>
  <si>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</si>
  <si>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</si>
  <si>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</si>
  <si>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</si>
  <si>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</si>
  <si>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</si>
  <si>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</si>
  <si>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</si>
  <si>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</si>
  <si>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</si>
  <si>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</si>
  <si>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</si>
  <si>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</si>
  <si>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</si>
  <si>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</si>
  <si>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</si>
  <si>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</si>
  <si>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</si>
  <si>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</si>
  <si>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</si>
  <si>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</si>
  <si>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</si>
  <si>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</si>
  <si>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</si>
  <si>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</si>
  <si>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</si>
  <si>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</si>
  <si>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</si>
  <si>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</si>
  <si>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</si>
  <si>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</si>
  <si>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</si>
  <si>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</si>
  <si>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</si>
  <si>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</si>
  <si>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</si>
  <si>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</si>
  <si>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</si>
  <si>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</si>
  <si>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</si>
  <si>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</si>
  <si>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</si>
  <si>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</si>
  <si>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</si>
  <si>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</si>
  <si>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</si>
  <si>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</si>
  <si>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</si>
  <si>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</si>
  <si>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</si>
  <si>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</si>
  <si>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</si>
  <si>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</si>
  <si>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</si>
  <si>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</si>
  <si>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</si>
  <si>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</si>
  <si>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</si>
  <si>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</si>
  <si>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</si>
  <si>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</si>
  <si>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</si>
  <si>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</si>
  <si>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</si>
  <si>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</si>
  <si>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</si>
  <si>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</si>
  <si>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</si>
  <si>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</si>
  <si>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</si>
  <si>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</si>
  <si>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</si>
  <si>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</si>
  <si>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</si>
  <si>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</si>
  <si>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</si>
  <si>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</si>
  <si>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</si>
  <si>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</si>
  <si>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</si>
  <si>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</si>
  <si>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</si>
  <si>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</si>
  <si>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</si>
  <si>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</si>
  <si>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</si>
  <si>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</si>
  <si>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</si>
  <si>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</si>
  <si>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</si>
  <si>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</si>
  <si>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</si>
  <si>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</si>
  <si>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</si>
  <si>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</si>
  <si>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</si>
  <si>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</si>
  <si>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</si>
  <si>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</si>
  <si>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</si>
  <si>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</si>
  <si>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</si>
  <si>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</si>
  <si>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</si>
  <si>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</si>
  <si>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</si>
  <si>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</si>
  <si>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</si>
  <si>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</si>
  <si>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</si>
  <si>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</si>
  <si>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</si>
  <si>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</si>
  <si>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</si>
  <si>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</si>
  <si>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</si>
  <si>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</si>
  <si>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</si>
  <si>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</si>
  <si>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</si>
  <si>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</si>
  <si>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</si>
  <si>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</si>
  <si>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</si>
  <si>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</si>
  <si>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</si>
  <si>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</si>
  <si>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</si>
  <si>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</si>
  <si>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</si>
  <si>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</si>
  <si>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</si>
  <si>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</si>
  <si>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</si>
  <si>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</si>
  <si>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</si>
  <si>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</si>
  <si>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</si>
  <si>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</si>
  <si>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</si>
  <si>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</si>
  <si>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</si>
  <si>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</si>
  <si>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</si>
  <si>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</si>
  <si>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</si>
  <si>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</si>
  <si>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</si>
  <si>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</si>
  <si>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</si>
  <si>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</si>
  <si>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</si>
  <si>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</si>
  <si>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</si>
  <si>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</si>
  <si>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</si>
  <si>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</si>
  <si>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</si>
  <si>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</si>
  <si>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</si>
  <si>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</si>
  <si>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</si>
  <si>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</si>
  <si>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</si>
  <si>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</si>
  <si>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</si>
  <si>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</si>
  <si>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</si>
  <si>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</si>
  <si>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</si>
  <si>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</si>
  <si>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</si>
  <si>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</si>
  <si>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</si>
  <si>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</si>
  <si>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</si>
  <si>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</si>
  <si>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</si>
  <si>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</si>
  <si>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</si>
  <si>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</si>
  <si>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</si>
  <si>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</si>
  <si>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</si>
  <si>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</si>
  <si>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</si>
  <si>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</si>
  <si>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</si>
  <si>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</si>
  <si>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</si>
  <si>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</si>
  <si>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</si>
  <si>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</si>
  <si>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</si>
  <si>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</si>
  <si>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</si>
  <si>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</si>
  <si>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</si>
  <si>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</si>
  <si>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</si>
  <si>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</si>
  <si>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</si>
  <si>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</si>
  <si>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</si>
  <si>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</si>
  <si>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</si>
  <si>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</si>
  <si>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</si>
  <si>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</si>
  <si>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</si>
  <si>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</si>
  <si>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</si>
  <si>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</si>
  <si>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</si>
  <si>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</si>
  <si>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</si>
  <si>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</si>
  <si>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</si>
  <si>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</si>
  <si>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</si>
  <si>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</si>
  <si>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</si>
  <si>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</si>
  <si>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</si>
  <si>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</si>
  <si>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</si>
  <si>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</si>
  <si>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</si>
  <si>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</si>
  <si>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</si>
  <si>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</si>
  <si>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</si>
  <si>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</si>
  <si>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</si>
  <si>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</si>
  <si>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</si>
  <si>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</si>
  <si>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</si>
  <si>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</si>
  <si>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</si>
  <si>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</si>
  <si>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</si>
  <si>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</si>
  <si>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</si>
  <si>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</si>
  <si>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</si>
  <si>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</si>
  <si>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</si>
  <si>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</si>
  <si>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</si>
  <si>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</si>
  <si>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</si>
  <si>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</si>
  <si>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</si>
  <si>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</si>
  <si>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</si>
  <si>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</si>
  <si>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</si>
  <si>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</si>
  <si>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</si>
  <si>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</si>
  <si>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</si>
  <si>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</si>
  <si>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</si>
  <si>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</si>
  <si>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</si>
  <si>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</si>
  <si>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</si>
  <si>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</si>
  <si>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</si>
  <si>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</si>
  <si>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</si>
  <si>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</si>
  <si>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</si>
  <si>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</si>
  <si>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</si>
  <si>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</si>
  <si>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</si>
  <si>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</si>
  <si>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</si>
  <si>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</si>
  <si>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</si>
  <si>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</si>
  <si>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</si>
  <si>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</si>
  <si>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</si>
  <si>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</si>
  <si>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</si>
  <si>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</si>
  <si>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</si>
  <si>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</si>
  <si>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</si>
  <si>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</si>
  <si>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</si>
  <si>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</si>
  <si>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</si>
  <si>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</si>
  <si>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</si>
  <si>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</si>
  <si>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</si>
  <si>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</si>
  <si>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</si>
  <si>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</si>
  <si>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</si>
  <si>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</si>
  <si>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</si>
  <si>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</si>
  <si>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</si>
  <si>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</si>
  <si>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</si>
  <si>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</si>
  <si>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</si>
  <si>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</si>
  <si>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</si>
  <si>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</si>
  <si>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</si>
  <si>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</si>
  <si>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</si>
  <si>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</si>
  <si>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</si>
  <si>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</si>
  <si>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</si>
  <si>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</si>
  <si>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</si>
  <si>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</si>
  <si>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</si>
  <si>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</si>
  <si>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</si>
  <si>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</si>
  <si>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</si>
  <si>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</si>
  <si>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</si>
  <si>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</si>
  <si>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</si>
  <si>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</si>
  <si>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</si>
  <si>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</si>
  <si>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</si>
  <si>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</si>
  <si>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</si>
  <si>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</si>
  <si>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</si>
  <si>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</si>
  <si>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</si>
  <si>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</si>
  <si>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</si>
  <si>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</si>
  <si>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</si>
  <si>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</si>
  <si>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</si>
  <si>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</si>
  <si>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</si>
  <si>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</si>
  <si>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</si>
  <si>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</si>
  <si>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</si>
  <si>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</si>
  <si>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</si>
  <si>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</si>
  <si>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</si>
  <si>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</si>
  <si>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</si>
  <si>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</si>
  <si>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</si>
  <si>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</si>
  <si>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</si>
  <si>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</si>
  <si>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</si>
  <si>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</si>
  <si>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</si>
  <si>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</si>
  <si>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</si>
  <si>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</si>
  <si>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</si>
  <si>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</si>
  <si>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</si>
  <si>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</si>
  <si>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</si>
  <si>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</si>
  <si>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</si>
  <si>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</si>
  <si>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</si>
  <si>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</si>
  <si>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</si>
  <si>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</si>
  <si>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</si>
  <si>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</si>
  <si>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</si>
  <si>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</si>
  <si>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</si>
  <si>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</si>
  <si>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</si>
  <si>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</si>
  <si>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</si>
  <si>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</si>
  <si>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</si>
  <si>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</si>
  <si>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</si>
  <si>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</si>
  <si>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</si>
  <si>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</si>
  <si>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</si>
  <si>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</si>
  <si>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</si>
  <si>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</si>
  <si>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</si>
  <si>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</si>
  <si>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</si>
  <si>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</si>
  <si>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</si>
  <si>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</si>
  <si>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</si>
  <si>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</si>
  <si>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</si>
  <si>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</si>
  <si>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</si>
  <si>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</si>
  <si>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</si>
  <si>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</si>
  <si>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</si>
  <si>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</si>
  <si>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</si>
  <si>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</si>
  <si>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</si>
  <si>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</si>
  <si>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</si>
  <si>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</si>
  <si>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</si>
  <si>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</si>
  <si>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</si>
  <si>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</si>
  <si>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</si>
  <si>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</si>
  <si>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</si>
  <si>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</si>
  <si>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</si>
  <si>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</si>
  <si>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</si>
  <si>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</si>
  <si>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</si>
  <si>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</si>
  <si>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</si>
  <si>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</si>
  <si>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</si>
  <si>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</si>
  <si>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</si>
  <si>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</si>
  <si>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</si>
  <si>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</si>
  <si>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</si>
  <si>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</si>
  <si>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</si>
  <si>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</si>
  <si>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</si>
  <si>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</si>
  <si>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</si>
  <si>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</si>
  <si>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</si>
  <si>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</si>
  <si>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</si>
  <si>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</si>
  <si>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</si>
  <si>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</si>
  <si>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</si>
  <si>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</si>
  <si>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</si>
  <si>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</si>
  <si>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</si>
  <si>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</si>
  <si>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</si>
  <si>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</si>
  <si>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</si>
  <si>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</si>
  <si>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</si>
  <si>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</si>
  <si>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</si>
  <si>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</si>
  <si>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</si>
  <si>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</si>
  <si>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</si>
  <si>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</si>
  <si>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</si>
  <si>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</si>
  <si>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</si>
  <si>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</si>
  <si>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</si>
  <si>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</si>
  <si>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</si>
  <si>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</si>
  <si>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</si>
  <si>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</si>
  <si>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</si>
  <si>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</si>
  <si>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</si>
  <si>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</si>
  <si>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</si>
  <si>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</si>
  <si>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</si>
  <si>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</si>
  <si>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</si>
  <si>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</si>
  <si>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</si>
  <si>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</si>
  <si>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</si>
  <si>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</si>
  <si>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</si>
  <si>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</si>
  <si>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</si>
  <si>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</si>
  <si>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</si>
  <si>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</si>
  <si>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</si>
  <si>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</si>
  <si>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</si>
  <si>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</si>
  <si>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</si>
  <si>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</si>
  <si>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</si>
  <si>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</si>
  <si>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</si>
  <si>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</si>
  <si>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</si>
  <si>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</si>
  <si>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</si>
  <si>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</si>
  <si>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</si>
  <si>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</si>
  <si>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</si>
  <si>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</si>
  <si>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</si>
  <si>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</si>
  <si>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</si>
  <si>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</si>
  <si>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</si>
  <si>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</si>
  <si>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</si>
  <si>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</si>
  <si>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</si>
  <si>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</si>
  <si>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</si>
  <si>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</si>
  <si>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</si>
  <si>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</si>
  <si>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</si>
  <si>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</si>
  <si>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</si>
  <si>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</si>
  <si>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</si>
  <si>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</si>
  <si>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</si>
  <si>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</si>
  <si>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</si>
  <si>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</si>
  <si>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</si>
  <si>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</si>
  <si>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</si>
  <si>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</si>
  <si>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</si>
  <si>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</si>
  <si>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</si>
  <si>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</si>
  <si>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</si>
  <si>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</si>
  <si>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</si>
  <si>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</si>
  <si>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</si>
  <si>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</si>
  <si>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</si>
  <si>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</si>
  <si>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</si>
  <si>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</si>
  <si>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</si>
  <si>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</si>
  <si>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</si>
  <si>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</si>
  <si>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</si>
  <si>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</si>
  <si>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</si>
  <si>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</si>
  <si>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</si>
  <si>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</si>
  <si>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</si>
  <si>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</si>
  <si>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</si>
  <si>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</si>
  <si>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</si>
  <si>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</si>
  <si>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</si>
  <si>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</si>
  <si>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</si>
  <si>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</si>
  <si>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</si>
  <si>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</si>
  <si>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</si>
  <si>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</si>
  <si>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</si>
  <si>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</si>
  <si>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</si>
  <si>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</si>
  <si>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</si>
  <si>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</si>
  <si>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</si>
  <si>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</si>
  <si>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</si>
  <si>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</si>
  <si>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</si>
  <si>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</si>
  <si>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</si>
  <si>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</si>
  <si>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</si>
  <si>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</si>
  <si>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</si>
  <si>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</si>
  <si>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</si>
  <si>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</si>
  <si>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</si>
  <si>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</si>
  <si>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</si>
  <si>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</si>
  <si>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</si>
  <si>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</si>
  <si>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</si>
  <si>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</si>
  <si>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</si>
  <si>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</si>
  <si>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</si>
  <si>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</si>
  <si>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</si>
  <si>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</si>
  <si>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</si>
  <si>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</si>
  <si>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</si>
  <si>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</si>
  <si>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</si>
  <si>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</si>
  <si>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</si>
  <si>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</si>
  <si>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</si>
  <si>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</si>
  <si>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</si>
  <si>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</si>
  <si>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</si>
  <si>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</si>
  <si>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</si>
  <si>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</si>
  <si>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</si>
  <si>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</si>
  <si>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</si>
  <si>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</si>
  <si>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</si>
  <si>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</si>
  <si>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</si>
  <si>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</si>
  <si>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</si>
  <si>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</si>
  <si>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</si>
  <si>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</si>
  <si>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</si>
  <si>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</si>
  <si>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</si>
  <si>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</si>
  <si>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</si>
  <si>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</si>
  <si>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</si>
  <si>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</si>
  <si>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</si>
  <si>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</si>
  <si>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</si>
  <si>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</si>
  <si>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</si>
  <si>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</si>
  <si>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</si>
  <si>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</si>
  <si>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</si>
  <si>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</si>
  <si>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</si>
  <si>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</si>
  <si>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</si>
  <si>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</si>
  <si>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</si>
  <si>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</si>
  <si>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</si>
  <si>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</si>
  <si>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</si>
  <si>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</si>
  <si>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</si>
  <si>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</si>
  <si>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</si>
  <si>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</si>
  <si>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</si>
  <si>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</si>
  <si>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</si>
  <si>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</si>
  <si>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</si>
  <si>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</si>
  <si>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</si>
  <si>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</si>
  <si>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</si>
  <si>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</si>
  <si>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</si>
  <si>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</si>
  <si>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</si>
  <si>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</si>
  <si>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</si>
  <si>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</si>
  <si>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</si>
  <si>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</si>
  <si>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</si>
  <si>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</si>
  <si>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</si>
  <si>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</si>
  <si>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</si>
  <si>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</si>
  <si>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</si>
  <si>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</si>
  <si>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</si>
  <si>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</si>
  <si>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</si>
  <si>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</si>
  <si>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</si>
  <si>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</si>
  <si>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</si>
  <si>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</si>
  <si>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</si>
  <si>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</si>
  <si>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</si>
  <si>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</si>
  <si>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</si>
  <si>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</si>
  <si>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</si>
  <si>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</si>
  <si>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</si>
  <si>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</si>
  <si>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</si>
  <si>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</si>
  <si>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</si>
  <si>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</si>
  <si>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</si>
  <si>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</si>
  <si>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</si>
  <si>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</si>
  <si>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</si>
  <si>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</si>
  <si>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</si>
  <si>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</si>
  <si>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</si>
  <si>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</si>
  <si>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</si>
  <si>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</si>
  <si>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</si>
  <si>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</si>
  <si>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</si>
  <si>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</si>
  <si>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</si>
  <si>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</si>
  <si>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</si>
  <si>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</si>
  <si>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</si>
  <si>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</si>
  <si>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</si>
  <si>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</si>
  <si>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</si>
  <si>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</si>
  <si>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</si>
  <si>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</si>
  <si>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</si>
  <si>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</si>
  <si>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</si>
  <si>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</si>
  <si>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</si>
  <si>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</si>
  <si>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</si>
  <si>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</si>
  <si>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</si>
  <si>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</si>
  <si>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</si>
  <si>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</si>
  <si>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</si>
  <si>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</si>
  <si>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</si>
  <si>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</si>
  <si>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</si>
  <si>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</si>
  <si>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</si>
  <si>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</si>
  <si>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</si>
  <si>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</si>
  <si>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</si>
  <si>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</si>
  <si>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</si>
  <si>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</si>
  <si>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</si>
  <si>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</si>
  <si>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</si>
  <si>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</si>
  <si>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</si>
  <si>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</si>
  <si>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</si>
  <si>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</si>
  <si>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</si>
  <si>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</si>
  <si>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</si>
  <si>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</si>
  <si>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</si>
  <si>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</si>
  <si>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</si>
  <si>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</si>
  <si>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</si>
  <si>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</si>
  <si>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</si>
  <si>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</si>
  <si>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</si>
  <si>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</si>
  <si>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</si>
  <si>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</si>
  <si>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</si>
  <si>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</si>
  <si>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</si>
  <si>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</si>
  <si>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</si>
  <si>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</si>
  <si>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</si>
  <si>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</si>
  <si>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</si>
  <si>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</si>
  <si>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</si>
  <si>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</si>
  <si>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</si>
  <si>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</si>
  <si>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</si>
  <si>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</si>
  <si>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</si>
  <si>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</si>
  <si>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</si>
  <si>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</si>
  <si>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</si>
  <si>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</si>
  <si>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</si>
  <si>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</si>
  <si>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</si>
  <si>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</si>
  <si>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</si>
  <si>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</si>
  <si>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</si>
  <si>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</si>
  <si>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</si>
  <si>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</si>
  <si>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</si>
  <si>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</si>
  <si>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</si>
  <si>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</si>
  <si>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</si>
  <si>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</si>
  <si>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</si>
  <si>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</si>
  <si>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</si>
  <si>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</si>
  <si>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</si>
  <si>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</si>
  <si>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</si>
  <si>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</si>
  <si>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</si>
  <si>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</si>
  <si>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</si>
  <si>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</si>
  <si>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</si>
  <si>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</si>
  <si>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</si>
  <si>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</si>
  <si>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</si>
  <si>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</si>
  <si>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</si>
  <si>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</si>
  <si>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</si>
  <si>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</si>
  <si>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</si>
  <si>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</si>
  <si>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</si>
  <si>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</si>
  <si>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</si>
  <si>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</si>
  <si>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</si>
  <si>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</si>
  <si>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</si>
  <si>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</si>
  <si>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</si>
  <si>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</si>
  <si>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</si>
  <si>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</si>
  <si>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</si>
  <si>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</si>
  <si>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</si>
  <si>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</si>
  <si>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</si>
  <si>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</si>
  <si>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</si>
  <si>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</si>
  <si>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</si>
  <si>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</si>
  <si>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</si>
  <si>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</si>
  <si>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</si>
  <si>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</si>
  <si>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</si>
  <si>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</si>
  <si>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</si>
  <si>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</si>
  <si>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</si>
  <si>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</si>
  <si>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</si>
  <si>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</si>
  <si>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</si>
  <si>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</si>
  <si>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</si>
  <si>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</si>
  <si>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</si>
  <si>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</si>
  <si>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</si>
  <si>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</si>
  <si>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</si>
  <si>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</si>
  <si>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</si>
  <si>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</si>
  <si>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</si>
  <si>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</si>
  <si>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</si>
  <si>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</si>
  <si>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</si>
  <si>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</si>
  <si>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</si>
  <si>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</si>
  <si>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</si>
  <si>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</si>
  <si>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</si>
  <si>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</si>
  <si>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</si>
  <si>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</si>
  <si>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</si>
  <si>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</si>
  <si>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</si>
  <si>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</si>
  <si>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</si>
  <si>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</si>
  <si>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</si>
  <si>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</si>
  <si>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</si>
  <si>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</si>
  <si>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</si>
  <si>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</si>
  <si>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</si>
  <si>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</si>
  <si>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</si>
  <si>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</si>
  <si>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</si>
  <si>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</si>
  <si>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</si>
  <si>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</si>
  <si>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</si>
  <si>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</si>
  <si>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</si>
  <si>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</si>
  <si>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</si>
  <si>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</si>
  <si>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</si>
  <si>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</si>
  <si>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</si>
  <si>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</si>
  <si>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</si>
  <si>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</si>
  <si>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</si>
  <si>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</si>
  <si>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</si>
  <si>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</si>
  <si>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</si>
  <si>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</si>
  <si>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</si>
  <si>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</si>
  <si>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</si>
  <si>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</si>
  <si>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</si>
  <si>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</si>
  <si>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</si>
  <si>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</si>
  <si>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</si>
  <si>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</si>
  <si>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</si>
  <si>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</si>
  <si>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</si>
  <si>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</si>
  <si>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</si>
  <si>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</si>
  <si>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</si>
  <si>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</si>
  <si>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</si>
  <si>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</si>
  <si>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</si>
  <si>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</si>
  <si>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</si>
  <si>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</si>
  <si>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</si>
  <si>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</si>
  <si>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</si>
  <si>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</si>
  <si>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</si>
  <si>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</si>
  <si>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</si>
  <si>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</si>
  <si>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</si>
  <si>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</si>
  <si>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</si>
  <si>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</si>
  <si>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</si>
  <si>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</si>
  <si>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</si>
  <si>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</si>
  <si>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</si>
  <si>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</si>
  <si>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</si>
  <si>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</si>
  <si>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</si>
  <si>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</si>
  <si>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</si>
  <si>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</si>
  <si>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</si>
  <si>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</si>
  <si>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</si>
  <si>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</si>
  <si>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</si>
  <si>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</si>
  <si>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</si>
  <si>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</si>
  <si>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</si>
  <si>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</si>
  <si>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</si>
  <si>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</si>
  <si>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</si>
  <si>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</si>
  <si>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</si>
  <si>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</si>
  <si>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</si>
  <si>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</si>
  <si>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</si>
  <si>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</si>
  <si>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</si>
  <si>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</si>
  <si>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</si>
  <si>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</si>
  <si>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</si>
  <si>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</si>
  <si>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</si>
  <si>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</si>
  <si>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</si>
  <si>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</si>
  <si>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</si>
  <si>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</si>
  <si>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</si>
  <si>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</si>
  <si>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</si>
  <si>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</si>
  <si>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</si>
  <si>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</si>
  <si>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</si>
  <si>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</si>
  <si>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</si>
  <si>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</si>
  <si>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</si>
  <si>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</si>
  <si>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</si>
  <si>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</si>
  <si>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</si>
  <si>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</si>
  <si>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</si>
  <si>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</si>
  <si>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</si>
  <si>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</si>
  <si>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</si>
  <si>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</si>
  <si>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</si>
  <si>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</si>
  <si>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</si>
  <si>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</si>
  <si>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</si>
  <si>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</si>
  <si>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</si>
  <si>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</si>
  <si>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</si>
  <si>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</si>
  <si>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</si>
  <si>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</si>
  <si>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</si>
  <si>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</si>
  <si>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</si>
  <si>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</si>
  <si>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</si>
  <si>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</si>
  <si>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</si>
  <si>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</si>
  <si>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</si>
  <si>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</si>
  <si>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</si>
  <si>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</si>
  <si>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</si>
  <si>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</si>
  <si>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</si>
  <si>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</si>
  <si>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</si>
  <si>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</si>
  <si>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</si>
  <si>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</si>
  <si>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</si>
  <si>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</si>
  <si>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</si>
  <si>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</si>
  <si>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</si>
  <si>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</si>
  <si>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</si>
  <si>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</si>
  <si>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</si>
  <si>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</si>
  <si>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</si>
  <si>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</si>
  <si>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</si>
  <si>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</si>
  <si>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</si>
  <si>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</si>
  <si>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</si>
  <si>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</si>
  <si>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</si>
  <si>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</si>
  <si>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</si>
  <si>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</si>
  <si>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</si>
  <si>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</si>
  <si>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</si>
  <si>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</si>
  <si>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</si>
  <si>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</si>
  <si>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</si>
  <si>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</si>
  <si>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</si>
  <si>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</si>
  <si>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</si>
  <si>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</si>
  <si>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</si>
  <si>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</si>
  <si>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</si>
  <si>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</si>
  <si>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</si>
  <si>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</si>
  <si>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</si>
  <si>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</si>
  <si>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</si>
  <si>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</si>
  <si>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</si>
  <si>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</si>
  <si>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</si>
  <si>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</si>
  <si>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</si>
  <si>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</si>
  <si>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</si>
  <si>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</si>
  <si>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</si>
  <si>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</si>
  <si>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</si>
  <si>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</si>
  <si>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</si>
  <si>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</si>
  <si>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</si>
  <si>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</si>
  <si>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</si>
  <si>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</si>
  <si>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</si>
  <si>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</si>
  <si>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</si>
  <si>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</si>
  <si>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</si>
  <si>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</si>
  <si>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</si>
  <si>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</si>
  <si>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</si>
  <si>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</si>
  <si>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</si>
  <si>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</si>
  <si>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</si>
  <si>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</si>
  <si>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</si>
  <si>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</si>
  <si>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</si>
  <si>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</si>
  <si>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</si>
  <si>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</si>
  <si>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</si>
  <si>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</si>
  <si>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</si>
  <si>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</si>
  <si>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</si>
  <si>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</si>
  <si>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</si>
  <si>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</si>
  <si>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</si>
  <si>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</si>
  <si>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</si>
  <si>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</si>
  <si>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</si>
  <si>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</si>
  <si>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</si>
  <si>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</si>
  <si>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</si>
  <si>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</si>
  <si>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</si>
  <si>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</si>
  <si>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</si>
  <si>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</si>
  <si>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</si>
  <si>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</si>
  <si>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</si>
  <si>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</si>
  <si>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</si>
  <si>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</si>
  <si>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</si>
  <si>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</si>
  <si>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</si>
  <si>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</si>
  <si>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</si>
  <si>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</si>
  <si>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</si>
  <si>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</si>
  <si>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</si>
  <si>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</si>
  <si>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</si>
  <si>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</si>
  <si>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</si>
  <si>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</si>
  <si>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</si>
  <si>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</si>
  <si>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</si>
  <si>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</si>
  <si>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</si>
  <si>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</si>
  <si>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</si>
  <si>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</si>
  <si>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</si>
  <si>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</si>
  <si>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</si>
  <si>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</si>
  <si>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</si>
  <si>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</si>
  <si>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</si>
  <si>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</si>
  <si>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</si>
  <si>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</si>
  <si>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</si>
  <si>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</si>
  <si>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</si>
  <si>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</si>
  <si>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</si>
  <si>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</si>
  <si>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</si>
  <si>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</si>
  <si>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</si>
  <si>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</si>
  <si>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</si>
  <si>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</si>
  <si>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</si>
  <si>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</si>
  <si>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</si>
  <si>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</si>
  <si>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</si>
  <si>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</si>
  <si>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</si>
  <si>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</si>
  <si>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</si>
  <si>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</si>
  <si>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</si>
  <si>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</si>
  <si>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</si>
  <si>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</si>
  <si>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</si>
  <si>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</si>
  <si>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</si>
  <si>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</si>
  <si>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</si>
  <si>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</si>
  <si>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</si>
  <si>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</si>
  <si>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</si>
  <si>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</si>
  <si>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</si>
  <si>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</si>
  <si>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</si>
  <si>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</si>
  <si>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</si>
  <si>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</si>
  <si>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</si>
  <si>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</si>
  <si>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</si>
  <si>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</si>
  <si>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</si>
  <si>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</si>
  <si>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</si>
  <si>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</si>
  <si>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</si>
  <si>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</si>
  <si>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</si>
  <si>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</si>
  <si>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</si>
  <si>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</si>
  <si>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</si>
  <si>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</si>
  <si>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</si>
  <si>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</si>
  <si>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</si>
  <si>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</si>
  <si>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</si>
  <si>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</si>
  <si>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</si>
  <si>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</si>
  <si>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</si>
  <si>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</si>
  <si>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</si>
  <si>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</si>
  <si>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</si>
  <si>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</si>
  <si>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</si>
  <si>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</si>
  <si>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</si>
  <si>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</si>
  <si>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</si>
  <si>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</si>
  <si>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</si>
  <si>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</si>
  <si>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</si>
  <si>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</si>
  <si>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</si>
  <si>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</si>
  <si>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</si>
  <si>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</si>
  <si>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</si>
  <si>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</si>
  <si>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</si>
  <si>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</si>
  <si>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</si>
  <si>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</si>
  <si>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</si>
  <si>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</si>
  <si>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</si>
  <si>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</si>
  <si>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</si>
  <si>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</si>
  <si>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</si>
  <si>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</si>
  <si>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</si>
  <si>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</si>
  <si>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</si>
  <si>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</si>
  <si>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</si>
  <si>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</si>
  <si>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</si>
  <si>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</si>
  <si>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</si>
  <si>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</si>
  <si>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</si>
  <si>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</si>
  <si>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</si>
  <si>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</si>
  <si>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</si>
  <si>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</si>
  <si>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</si>
  <si>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</si>
  <si>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</si>
  <si>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</si>
  <si>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</si>
  <si>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</si>
  <si>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</si>
  <si>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</si>
  <si>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</si>
  <si>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</si>
  <si>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</si>
  <si>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</si>
  <si>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</si>
  <si>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</si>
  <si>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</si>
  <si>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</si>
  <si>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</si>
  <si>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</si>
  <si>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</si>
  <si>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</si>
  <si>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</si>
  <si>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</si>
  <si>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</si>
  <si>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</si>
  <si>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</si>
  <si>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</si>
  <si>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</si>
  <si>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</si>
  <si>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</si>
  <si>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</si>
  <si>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</si>
  <si>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</si>
  <si>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</si>
  <si>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</si>
  <si>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</si>
  <si>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</si>
  <si>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</si>
  <si>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</si>
  <si>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</si>
  <si>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</si>
  <si>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</si>
  <si>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</si>
  <si>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</si>
  <si>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</si>
  <si>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</si>
  <si>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</si>
  <si>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</si>
  <si>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</si>
  <si>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</si>
  <si>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</si>
  <si>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</si>
  <si>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</si>
  <si>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</si>
  <si>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</si>
  <si>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</si>
  <si>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</si>
  <si>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</si>
  <si>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</si>
  <si>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</si>
  <si>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</si>
  <si>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</si>
  <si>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</si>
  <si>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</si>
  <si>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</si>
  <si>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</si>
  <si>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</si>
  <si>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</si>
  <si>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</si>
  <si>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</si>
  <si>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</si>
  <si>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</si>
  <si>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</si>
  <si>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</si>
  <si>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</si>
  <si>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</si>
  <si>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</si>
  <si>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</si>
  <si>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</si>
  <si>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</si>
  <si>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</si>
  <si>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</si>
  <si>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</si>
  <si>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</si>
  <si>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</si>
  <si>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</si>
  <si>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</si>
  <si>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</si>
  <si>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</si>
  <si>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</si>
  <si>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</si>
  <si>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</si>
  <si>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</si>
  <si>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</si>
  <si>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</si>
  <si>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</si>
  <si>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</si>
  <si>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</si>
  <si>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</si>
  <si>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</si>
  <si>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</si>
  <si>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</si>
  <si>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</si>
  <si>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</si>
  <si>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</si>
  <si>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</si>
  <si>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</si>
  <si>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</si>
  <si>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</si>
  <si>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</si>
  <si>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</si>
  <si>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</si>
  <si>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</si>
  <si>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</si>
  <si>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</si>
  <si>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</si>
  <si>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</si>
  <si>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</si>
  <si>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</si>
  <si>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</si>
  <si>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</si>
  <si>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</si>
  <si>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</si>
  <si>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</si>
  <si>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</si>
  <si>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</si>
  <si>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</si>
  <si>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</si>
  <si>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</si>
  <si>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</si>
  <si>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</si>
  <si>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</si>
  <si>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</si>
  <si>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</si>
  <si>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</si>
  <si>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</si>
  <si>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</si>
  <si>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</si>
  <si>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</si>
  <si>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</si>
  <si>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</si>
  <si>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</si>
  <si>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</si>
  <si>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</si>
  <si>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</si>
  <si>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</si>
  <si>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</si>
  <si>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</si>
  <si>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</si>
  <si>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</si>
  <si>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</si>
  <si>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</si>
  <si>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</si>
  <si>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</si>
  <si>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</si>
  <si>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</si>
  <si>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</si>
  <si>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</si>
  <si>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</si>
  <si>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</si>
  <si>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</si>
  <si>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</si>
  <si>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</si>
  <si>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</si>
  <si>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</si>
  <si>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</si>
  <si>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</si>
  <si>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</si>
  <si>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</si>
  <si>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</si>
  <si>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</si>
  <si>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</si>
  <si>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</si>
  <si>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</si>
  <si>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</si>
  <si>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</si>
  <si>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</si>
  <si>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</si>
  <si>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</si>
  <si>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</si>
  <si>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</si>
  <si>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</si>
  <si>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</si>
  <si>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</si>
  <si>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</si>
  <si>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</si>
  <si>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</si>
  <si>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</si>
  <si>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</si>
  <si>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</si>
  <si>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</si>
  <si>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</si>
  <si>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</si>
  <si>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</si>
  <si>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</si>
  <si>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</si>
  <si>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</si>
  <si>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</si>
  <si>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</si>
  <si>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</si>
  <si>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</si>
  <si>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</si>
  <si>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</si>
  <si>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</si>
  <si>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</si>
  <si>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</si>
  <si>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</si>
  <si>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</si>
  <si>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</si>
  <si>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</si>
  <si>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</si>
  <si>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</si>
  <si>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</si>
  <si>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</si>
  <si>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</si>
  <si>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</si>
  <si>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</si>
  <si>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</si>
  <si>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</si>
  <si>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</si>
  <si>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</si>
  <si>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</si>
  <si>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</si>
  <si>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</si>
  <si>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</si>
  <si>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</si>
  <si>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</si>
  <si>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</si>
  <si>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</si>
  <si>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</si>
  <si>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</si>
  <si>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</si>
  <si>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</si>
  <si>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</si>
  <si>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</si>
  <si>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</si>
  <si>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</si>
  <si>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</si>
  <si>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</si>
  <si>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</si>
  <si>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</si>
  <si>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</si>
  <si>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</si>
  <si>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</si>
  <si>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</si>
  <si>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</si>
  <si>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</si>
  <si>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</si>
  <si>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</si>
  <si>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</si>
  <si>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</si>
  <si>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</si>
  <si>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</si>
  <si>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</si>
  <si>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</si>
  <si>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</si>
  <si>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</si>
  <si>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</si>
  <si>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</si>
  <si>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</si>
  <si>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</si>
  <si>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</si>
  <si>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</si>
  <si>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</si>
  <si>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</si>
  <si>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</si>
  <si>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</si>
  <si>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</si>
  <si>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</si>
  <si>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</si>
  <si>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</si>
  <si>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</si>
  <si>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</si>
  <si>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</si>
  <si>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</si>
  <si>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</si>
  <si>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</si>
  <si>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</si>
  <si>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</si>
  <si>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</si>
  <si>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</si>
  <si>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</si>
  <si>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</si>
  <si>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</si>
  <si>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</si>
  <si>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</si>
  <si>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</si>
  <si>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</si>
  <si>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</si>
  <si>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</si>
  <si>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</si>
  <si>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</si>
  <si>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</si>
  <si>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</si>
  <si>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</si>
  <si>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</si>
  <si>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</si>
  <si>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</si>
  <si>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</si>
  <si>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</si>
  <si>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</si>
  <si>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</si>
  <si>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</si>
  <si>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</si>
  <si>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</si>
  <si>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</si>
  <si>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</si>
  <si>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</si>
  <si>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</si>
  <si>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</si>
  <si>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</si>
  <si>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</si>
  <si>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</si>
  <si>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</si>
  <si>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</si>
  <si>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</si>
  <si>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</si>
  <si>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</si>
  <si>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</si>
  <si>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</si>
  <si>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</si>
  <si>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</si>
  <si>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</si>
  <si>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</si>
  <si>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</si>
  <si>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</si>
  <si>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</si>
  <si>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</si>
  <si>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</si>
  <si>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</si>
  <si>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</si>
  <si>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</si>
  <si>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</si>
  <si>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</si>
  <si>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</si>
  <si>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</si>
  <si>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</si>
  <si>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</si>
  <si>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</si>
  <si>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</si>
  <si>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</si>
  <si>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</si>
  <si>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</si>
  <si>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</si>
  <si>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</si>
  <si>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</si>
  <si>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</si>
  <si>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</si>
  <si>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</si>
  <si>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</si>
  <si>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</si>
  <si>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</si>
  <si>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</si>
  <si>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</si>
  <si>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</si>
  <si>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</si>
  <si>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</si>
  <si>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</si>
  <si>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</si>
  <si>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</si>
  <si>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</si>
  <si>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</si>
  <si>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</si>
  <si>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</si>
  <si>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</si>
  <si>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</si>
  <si>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</si>
  <si>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</si>
  <si>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</si>
  <si>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</si>
  <si>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</si>
  <si>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</si>
  <si>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</si>
  <si>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</si>
  <si>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</si>
  <si>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</si>
  <si>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</si>
  <si>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</si>
  <si>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</si>
  <si>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</si>
  <si>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</si>
  <si>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</si>
  <si>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</si>
  <si>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</si>
  <si>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</si>
  <si>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</si>
  <si>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</si>
  <si>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</si>
  <si>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</si>
  <si>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</si>
  <si>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</si>
  <si>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</si>
  <si>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</si>
  <si>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</si>
  <si>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</si>
  <si>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</si>
  <si>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</si>
  <si>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</si>
  <si>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</si>
  <si>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</si>
  <si>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</si>
  <si>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</si>
  <si>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</si>
  <si>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</si>
  <si>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</si>
  <si>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</si>
  <si>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</si>
  <si>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</si>
  <si>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</si>
  <si>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</si>
  <si>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</si>
  <si>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</si>
  <si>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</si>
  <si>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</si>
  <si>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</si>
  <si>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</si>
  <si>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</si>
  <si>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</si>
  <si>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</si>
  <si>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</si>
  <si>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</si>
  <si>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</si>
  <si>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</si>
  <si>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</si>
  <si>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</si>
  <si>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</si>
  <si>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</si>
  <si>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</si>
  <si>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</si>
  <si>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</si>
  <si>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</si>
  <si>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</si>
  <si>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</si>
  <si>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</si>
  <si>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</si>
  <si>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</si>
  <si>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</si>
  <si>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</si>
  <si>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</si>
  <si>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</si>
  <si>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</si>
  <si>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</si>
  <si>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</si>
  <si>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</si>
  <si>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</si>
  <si>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</si>
  <si>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</si>
  <si>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</si>
  <si>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</si>
  <si>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</si>
  <si>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</si>
  <si>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</si>
  <si>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</si>
  <si>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</si>
  <si>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</si>
  <si>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</si>
  <si>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</si>
  <si>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</si>
  <si>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</si>
  <si>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</si>
  <si>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</si>
  <si>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</si>
  <si>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</si>
  <si>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</si>
  <si>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</si>
  <si>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</si>
  <si>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</si>
  <si>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</si>
  <si>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</si>
  <si>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</si>
  <si>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</si>
  <si>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</si>
  <si>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</si>
  <si>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</si>
  <si>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</si>
  <si>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</si>
  <si>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</si>
  <si>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</si>
  <si>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</si>
  <si>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</si>
  <si>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</si>
  <si>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</si>
  <si>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</si>
  <si>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</si>
  <si>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</si>
  <si>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</si>
  <si>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</si>
  <si>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</si>
  <si>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</si>
  <si>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</si>
  <si>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</si>
  <si>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</si>
  <si>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</si>
  <si>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</si>
  <si>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</si>
  <si>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</si>
  <si>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</si>
  <si>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</si>
  <si>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</si>
  <si>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</si>
  <si>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</si>
  <si>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</si>
  <si>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</si>
  <si>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</si>
  <si>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</si>
  <si>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</si>
  <si>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</si>
  <si>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</si>
  <si>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</si>
  <si>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</si>
  <si>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</si>
  <si>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</si>
  <si>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</si>
  <si>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</si>
  <si>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</si>
  <si>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</si>
  <si>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</si>
  <si>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</si>
  <si>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</si>
  <si>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</si>
  <si>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</si>
  <si>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</si>
  <si>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</si>
  <si>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</si>
  <si>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</si>
  <si>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</si>
  <si>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</si>
  <si>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</si>
  <si>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</si>
  <si>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</si>
  <si>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</si>
  <si>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</si>
  <si>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</si>
  <si>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</si>
  <si>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</si>
  <si>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</si>
  <si>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</si>
  <si>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</si>
  <si>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</si>
  <si>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</si>
  <si>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</si>
  <si>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</si>
  <si>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</si>
  <si>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</si>
  <si>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</si>
  <si>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</si>
  <si>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</si>
  <si>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</si>
  <si>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</si>
  <si>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</si>
  <si>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</si>
  <si>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</si>
  <si>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</si>
  <si>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</si>
  <si>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</si>
  <si>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</si>
  <si>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</si>
  <si>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</si>
  <si>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</si>
  <si>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</si>
  <si>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</si>
  <si>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</si>
  <si>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</si>
  <si>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</si>
  <si>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</si>
  <si>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</si>
  <si>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</si>
  <si>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</si>
  <si>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</si>
  <si>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</si>
  <si>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</si>
  <si>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</si>
  <si>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</si>
  <si>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</si>
  <si>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</si>
  <si>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</si>
  <si>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</si>
  <si>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</si>
  <si>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</si>
  <si>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</si>
  <si>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</si>
  <si>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</si>
  <si>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</si>
  <si>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</si>
  <si>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</si>
  <si>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</si>
  <si>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</si>
  <si>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</si>
  <si>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</si>
  <si>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</si>
  <si>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</si>
  <si>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</si>
  <si>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</si>
  <si>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</si>
  <si>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</si>
  <si>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</si>
  <si>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</si>
  <si>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</si>
  <si>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</si>
  <si>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</si>
  <si>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</si>
  <si>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</si>
  <si>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</si>
  <si>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</si>
  <si>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</si>
  <si>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</si>
  <si>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</si>
  <si>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</si>
  <si>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</si>
  <si>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</si>
  <si>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</si>
  <si>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</si>
  <si>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</si>
  <si>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</si>
  <si>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</si>
  <si>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</si>
  <si>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</si>
  <si>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</si>
  <si>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</si>
  <si>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</si>
  <si>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</si>
  <si>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</si>
  <si>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</si>
  <si>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</si>
  <si>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</si>
  <si>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</si>
  <si>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</si>
  <si>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</si>
  <si>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</si>
  <si>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</si>
  <si>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</si>
  <si>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</si>
  <si>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</si>
  <si>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</si>
  <si>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</si>
  <si>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</si>
  <si>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</si>
  <si>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</si>
  <si>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</si>
  <si>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</si>
  <si>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</si>
  <si>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</si>
  <si>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</si>
  <si>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</si>
  <si>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</si>
  <si>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</si>
  <si>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</si>
  <si>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</si>
  <si>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</si>
  <si>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</si>
  <si>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</si>
  <si>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</si>
  <si>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</si>
  <si>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</si>
  <si>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</si>
  <si>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</si>
  <si>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</si>
  <si>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</si>
  <si>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</si>
  <si>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</si>
  <si>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</si>
  <si>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</si>
  <si>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</si>
  <si>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</si>
  <si>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</si>
  <si>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</si>
  <si>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</si>
  <si>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</si>
  <si>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</si>
  <si>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</si>
  <si>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</si>
  <si>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</si>
  <si>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</si>
  <si>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</si>
  <si>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</si>
  <si>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</si>
  <si>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</si>
  <si>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</si>
  <si>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</si>
  <si>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</si>
  <si>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</si>
  <si>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</si>
  <si>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</si>
  <si>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</si>
  <si>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</si>
  <si>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</si>
  <si>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</si>
  <si>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</si>
  <si>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</si>
  <si>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</si>
  <si>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</si>
  <si>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</si>
  <si>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</si>
  <si>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</si>
  <si>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</si>
  <si>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</si>
  <si>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</si>
  <si>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</si>
  <si>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</si>
  <si>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</si>
  <si>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</si>
  <si>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</si>
  <si>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</si>
  <si>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</si>
  <si>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</si>
  <si>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</si>
  <si>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</si>
  <si>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</si>
  <si>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</si>
  <si>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</si>
  <si>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</si>
  <si>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</si>
  <si>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</si>
  <si>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</si>
  <si>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</si>
  <si>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</si>
  <si>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</si>
  <si>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</si>
  <si>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</si>
  <si>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</si>
  <si>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</si>
  <si>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</si>
  <si>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</si>
  <si>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</si>
  <si>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</si>
  <si>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</si>
  <si>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</si>
  <si>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</si>
  <si>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</si>
  <si>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</si>
  <si>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</si>
  <si>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</si>
  <si>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</si>
  <si>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</si>
  <si>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</si>
  <si>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</si>
  <si>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</si>
  <si>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</si>
  <si>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</si>
  <si>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</si>
  <si>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</si>
  <si>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</si>
  <si>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</si>
  <si>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</si>
  <si>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</si>
  <si>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</si>
  <si>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</si>
  <si>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</si>
  <si>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</si>
  <si>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</si>
  <si>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</si>
  <si>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</si>
  <si>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</si>
  <si>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</si>
  <si>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</si>
  <si>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</si>
  <si>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</si>
  <si>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</si>
  <si>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</si>
  <si>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</si>
  <si>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</si>
  <si>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</si>
  <si>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</si>
  <si>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</si>
  <si>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</si>
  <si>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</si>
  <si>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</si>
  <si>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</si>
  <si>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</si>
  <si>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</si>
  <si>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</si>
  <si>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</si>
  <si>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</si>
  <si>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</si>
  <si>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</si>
  <si>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</si>
  <si>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</si>
  <si>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</si>
  <si>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</si>
  <si>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</si>
  <si>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</si>
  <si>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</si>
  <si>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</si>
  <si>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</si>
  <si>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</si>
  <si>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</si>
  <si>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</si>
  <si>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</si>
  <si>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</si>
  <si>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</si>
  <si>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</si>
  <si>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</si>
  <si>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</si>
  <si>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</si>
  <si>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</si>
  <si>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</si>
  <si>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</si>
  <si>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</si>
  <si>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</si>
  <si>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</si>
  <si>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</si>
  <si>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</si>
  <si>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</si>
  <si>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</si>
  <si>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</si>
  <si>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</si>
  <si>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</si>
  <si>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</si>
  <si>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</si>
  <si>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</si>
  <si>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</si>
  <si>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</si>
  <si>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</si>
  <si>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</si>
  <si>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</si>
  <si>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</si>
  <si>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</si>
  <si>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</si>
  <si>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</si>
  <si>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</si>
  <si>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</si>
  <si>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</si>
  <si>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</si>
  <si>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</si>
  <si>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</si>
  <si>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</si>
  <si>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</si>
  <si>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</si>
  <si>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</si>
  <si>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</si>
  <si>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</si>
  <si>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</si>
  <si>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</si>
  <si>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</si>
  <si>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</si>
  <si>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</si>
  <si>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</si>
  <si>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</si>
  <si>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</si>
  <si>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</si>
  <si>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</si>
  <si>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</si>
  <si>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</si>
  <si>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</si>
  <si>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</si>
  <si>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</si>
  <si>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</si>
  <si>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</si>
  <si>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</si>
  <si>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</si>
  <si>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</si>
  <si>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</si>
  <si>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</si>
  <si>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</si>
  <si>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</si>
  <si>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</si>
  <si>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</si>
  <si>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</si>
  <si>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</si>
  <si>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</si>
  <si>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</si>
  <si>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</si>
  <si>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</si>
  <si>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</si>
  <si>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</si>
  <si>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</si>
  <si>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</si>
  <si>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</si>
  <si>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</si>
  <si>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</si>
  <si>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</si>
  <si>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</si>
  <si>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</si>
  <si>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</si>
  <si>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</si>
  <si>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</si>
  <si>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</si>
  <si>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</si>
  <si>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</si>
  <si>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</si>
  <si>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</si>
  <si>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</si>
  <si>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</si>
  <si>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</si>
  <si>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</si>
  <si>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</si>
  <si>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</si>
  <si>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</si>
  <si>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</si>
  <si>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</si>
  <si>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</si>
  <si>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</si>
  <si>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</si>
  <si>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</si>
  <si>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</si>
  <si>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</si>
  <si>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</si>
  <si>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</si>
  <si>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</si>
  <si>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</si>
  <si>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</si>
  <si>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</si>
  <si>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</si>
  <si>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</si>
  <si>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</si>
  <si>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</si>
  <si>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</si>
  <si>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</si>
  <si>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</si>
  <si>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</si>
  <si>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</si>
  <si>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</si>
  <si>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</si>
  <si>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</si>
  <si>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</si>
  <si>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</si>
  <si>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</si>
  <si>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</si>
  <si>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</si>
  <si>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</si>
  <si>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</si>
  <si>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</si>
  <si>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</si>
  <si>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</si>
  <si>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</si>
  <si>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</si>
  <si>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</si>
  <si>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</si>
  <si>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</si>
  <si>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</si>
  <si>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</si>
  <si>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</si>
  <si>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</si>
  <si>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</si>
  <si>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</si>
  <si>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</si>
  <si>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</si>
  <si>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</si>
  <si>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</si>
  <si>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</si>
  <si>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</si>
  <si>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</si>
  <si>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</si>
  <si>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</si>
  <si>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</si>
  <si>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</si>
  <si>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</si>
  <si>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</si>
  <si>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</si>
  <si>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</si>
  <si>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</si>
  <si>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</si>
  <si>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</si>
  <si>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</si>
  <si>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</si>
  <si>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</si>
  <si>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</si>
  <si>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</si>
  <si>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</si>
  <si>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</si>
  <si>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</si>
  <si>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</si>
  <si>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</si>
  <si>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</si>
  <si>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</si>
  <si>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</si>
  <si>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</si>
  <si>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</si>
  <si>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</si>
  <si>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</si>
  <si>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</si>
  <si>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</si>
  <si>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</si>
  <si>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</si>
  <si>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</si>
  <si>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</si>
  <si>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</si>
  <si>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</si>
  <si>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</si>
  <si>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</si>
  <si>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</si>
  <si>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</si>
  <si>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</si>
  <si>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</si>
  <si>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</si>
  <si>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</si>
  <si>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</si>
  <si>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</si>
  <si>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</si>
  <si>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</si>
  <si>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</si>
  <si>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</si>
  <si>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</si>
  <si>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</si>
  <si>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</si>
  <si>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</si>
  <si>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</si>
  <si>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</si>
  <si>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</si>
  <si>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</si>
  <si>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</si>
  <si>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</si>
  <si>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</si>
  <si>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</si>
  <si>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</si>
  <si>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</si>
  <si>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</si>
  <si>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</si>
  <si>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</si>
  <si>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</si>
  <si>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</si>
  <si>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</si>
  <si>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</si>
  <si>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</si>
  <si>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</si>
  <si>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</si>
  <si>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</si>
  <si>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</si>
  <si>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</si>
  <si>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</si>
  <si>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</si>
  <si>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</si>
  <si>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</si>
  <si>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</si>
  <si>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</si>
  <si>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</si>
  <si>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</si>
  <si>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</si>
  <si>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</si>
  <si>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</si>
  <si>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</si>
  <si>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</si>
  <si>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</si>
  <si>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</si>
  <si>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</si>
  <si>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</si>
  <si>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</si>
  <si>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</si>
  <si>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</si>
  <si>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</si>
  <si>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</si>
  <si>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</si>
  <si>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</si>
  <si>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</si>
  <si>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</si>
  <si>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</si>
  <si>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</si>
  <si>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</si>
  <si>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</si>
  <si>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</si>
  <si>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</si>
  <si>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</si>
  <si>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</si>
  <si>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</si>
  <si>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</si>
  <si>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</si>
  <si>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</si>
  <si>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</si>
  <si>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</si>
  <si>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</si>
  <si>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</si>
  <si>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</si>
  <si>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</si>
  <si>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</si>
  <si>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</si>
  <si>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</si>
  <si>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</si>
  <si>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</si>
  <si>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</si>
  <si>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</si>
  <si>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</si>
  <si>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</si>
  <si>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</si>
  <si>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</si>
  <si>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</si>
  <si>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</si>
  <si>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</si>
  <si>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</si>
  <si>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</si>
  <si>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</si>
  <si>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</si>
  <si>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</si>
  <si>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</si>
  <si>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</si>
  <si>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</si>
  <si>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</si>
  <si>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</si>
  <si>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</si>
  <si>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</si>
  <si>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</si>
  <si>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</si>
  <si>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</si>
  <si>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</si>
  <si>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</si>
  <si>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</si>
  <si>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</si>
  <si>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</si>
  <si>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</si>
  <si>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</si>
  <si>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</si>
  <si>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</si>
  <si>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</si>
  <si>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</si>
  <si>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</si>
  <si>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</si>
  <si>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</si>
  <si>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</si>
  <si>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</si>
  <si>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</si>
  <si>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</si>
  <si>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</si>
  <si>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</si>
  <si>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</si>
  <si>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</si>
  <si>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</si>
  <si>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</si>
  <si>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</si>
  <si>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</si>
  <si>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</si>
  <si>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</si>
  <si>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</si>
  <si>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</si>
  <si>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</si>
  <si>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</si>
  <si>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</si>
  <si>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</si>
  <si>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</si>
  <si>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</si>
  <si>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</si>
  <si>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</si>
  <si>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</si>
  <si>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</si>
  <si>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</si>
  <si>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</si>
  <si>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</si>
  <si>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</si>
  <si>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</si>
  <si>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</si>
  <si>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</si>
  <si>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</si>
  <si>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</si>
  <si>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</si>
  <si>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</si>
  <si>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</si>
  <si>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</si>
  <si>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</si>
  <si>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</si>
  <si>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</si>
  <si>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</si>
  <si>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</si>
  <si>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</si>
  <si>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</si>
  <si>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</si>
  <si>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</si>
  <si>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</si>
  <si>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</si>
  <si>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</si>
  <si>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</si>
  <si>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</si>
  <si>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</si>
  <si>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</si>
  <si>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</si>
  <si>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</si>
  <si>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</si>
  <si>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</si>
  <si>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</si>
  <si>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</si>
  <si>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</si>
  <si>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</si>
  <si>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</si>
  <si>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</si>
  <si>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</si>
  <si>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</si>
  <si>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</si>
  <si>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</si>
  <si>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</si>
  <si>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</si>
  <si>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</si>
  <si>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</si>
  <si>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</si>
  <si>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</si>
  <si>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</si>
  <si>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</si>
  <si>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</si>
  <si>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</si>
  <si>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</si>
  <si>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</si>
  <si>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</si>
  <si>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</si>
  <si>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</si>
  <si>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</si>
  <si>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</si>
  <si>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</si>
  <si>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</si>
  <si>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</si>
  <si>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</si>
  <si>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</si>
  <si>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</si>
  <si>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</si>
  <si>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</si>
  <si>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</si>
  <si>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</si>
  <si>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</si>
  <si>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</si>
  <si>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</si>
  <si>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</si>
  <si>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</si>
  <si>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</si>
  <si>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</si>
  <si>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</si>
  <si>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</si>
  <si>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</si>
  <si>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</si>
  <si>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</si>
  <si>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</si>
  <si>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</si>
  <si>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</si>
  <si>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</si>
  <si>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</si>
  <si>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</si>
  <si>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</si>
  <si>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</si>
  <si>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</si>
  <si>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</si>
  <si>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</si>
  <si>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</si>
  <si>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</si>
  <si>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</si>
  <si>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</si>
  <si>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</si>
  <si>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</si>
  <si>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</si>
  <si>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</si>
  <si>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</si>
  <si>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</si>
  <si>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</si>
  <si>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</si>
  <si>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</si>
  <si>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</si>
  <si>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</si>
  <si>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</si>
  <si>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</si>
  <si>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</si>
  <si>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</si>
  <si>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</si>
  <si>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</si>
  <si>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</si>
  <si>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</si>
  <si>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</si>
  <si>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</si>
  <si>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</si>
  <si>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</si>
  <si>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</si>
  <si>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</si>
  <si>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</si>
  <si>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</si>
  <si>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</si>
  <si>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</si>
  <si>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</si>
  <si>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</si>
  <si>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</si>
  <si>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</si>
  <si>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</si>
  <si>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</si>
  <si>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</si>
  <si>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</si>
  <si>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</si>
  <si>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</si>
  <si>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</si>
  <si>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</si>
  <si>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</si>
  <si>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</si>
  <si>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</si>
  <si>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</si>
  <si>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</si>
  <si>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</si>
  <si>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</si>
  <si>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</si>
  <si>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</si>
  <si>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</si>
  <si>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</si>
  <si>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</si>
  <si>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</si>
  <si>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</si>
  <si>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</si>
  <si>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</si>
  <si>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</si>
  <si>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</si>
  <si>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</si>
  <si>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</si>
  <si>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</si>
  <si>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</si>
  <si>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</si>
  <si>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</si>
  <si>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</si>
  <si>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</si>
  <si>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</si>
  <si>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</si>
  <si>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</si>
  <si>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</si>
  <si>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</si>
  <si>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</si>
  <si>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</si>
  <si>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</si>
  <si>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</si>
  <si>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</si>
  <si>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</si>
  <si>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</si>
  <si>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</si>
  <si>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</si>
  <si>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</si>
  <si>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</si>
  <si>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</si>
  <si>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</si>
  <si>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</si>
  <si>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</si>
  <si>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</si>
  <si>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</si>
  <si>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</si>
  <si>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</si>
  <si>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</si>
  <si>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</si>
  <si>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</si>
  <si>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</si>
  <si>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</si>
  <si>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</si>
  <si>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</si>
  <si>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</si>
  <si>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</si>
  <si>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</si>
  <si>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</si>
  <si>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</si>
  <si>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</si>
  <si>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</si>
  <si>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</si>
  <si>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</si>
  <si>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</si>
  <si>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</si>
  <si>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</si>
  <si>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</si>
  <si>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</si>
  <si>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</si>
  <si>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</si>
  <si>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</si>
  <si>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</si>
  <si>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</si>
  <si>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</si>
  <si>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</si>
  <si>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</si>
  <si>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</si>
  <si>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</si>
  <si>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</si>
  <si>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</si>
  <si>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</si>
  <si>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</si>
  <si>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</si>
  <si>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</si>
  <si>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</si>
  <si>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</si>
  <si>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</si>
  <si>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</si>
  <si>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</si>
  <si>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</si>
  <si>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</si>
  <si>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</si>
  <si>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</si>
  <si>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</si>
  <si>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</si>
  <si>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</si>
  <si>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</si>
  <si>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</si>
  <si>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</si>
  <si>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</si>
  <si>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</si>
  <si>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</si>
  <si>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</si>
  <si>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</si>
  <si>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</si>
  <si>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</si>
  <si>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</si>
  <si>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</si>
  <si>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</si>
  <si>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</si>
  <si>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</si>
  <si>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</si>
  <si>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</si>
  <si>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</si>
  <si>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</si>
  <si>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</si>
  <si>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</si>
  <si>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</si>
  <si>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</si>
  <si>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</si>
  <si>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</si>
  <si>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</si>
  <si>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</si>
  <si>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</si>
  <si>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</si>
  <si>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</si>
  <si>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</si>
  <si>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</si>
  <si>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</si>
  <si>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</si>
  <si>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</si>
  <si>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</si>
  <si>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</si>
  <si>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</si>
  <si>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</si>
  <si>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</si>
  <si>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</si>
  <si>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</si>
  <si>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</si>
  <si>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</si>
  <si>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</si>
  <si>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</si>
  <si>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</si>
  <si>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</si>
  <si>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</si>
  <si>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</si>
  <si>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</si>
  <si>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</si>
  <si>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</si>
  <si>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</si>
  <si>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</si>
  <si>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</si>
  <si>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</si>
  <si>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</si>
  <si>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</si>
  <si>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</si>
  <si>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</si>
  <si>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</si>
  <si>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</si>
  <si>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</si>
  <si>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</si>
  <si>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</si>
  <si>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</si>
  <si>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</si>
  <si>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</si>
  <si>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</si>
  <si>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</si>
  <si>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</si>
  <si>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</si>
  <si>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</si>
  <si>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</si>
  <si>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</si>
  <si>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</si>
  <si>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</si>
  <si>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</si>
  <si>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</si>
  <si>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</si>
  <si>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</si>
  <si>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</si>
  <si>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</si>
  <si>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</si>
  <si>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</si>
  <si>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</si>
  <si>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</si>
  <si>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</si>
  <si>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</si>
  <si>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</si>
  <si>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</si>
  <si>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</si>
  <si>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</si>
  <si>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</si>
  <si>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</si>
  <si>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</si>
  <si>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</si>
  <si>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</si>
  <si>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</si>
  <si>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</si>
  <si>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</si>
  <si>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</si>
  <si>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</si>
  <si>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</si>
  <si>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</si>
  <si>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</si>
  <si>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</si>
  <si>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</si>
  <si>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</si>
  <si>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</si>
  <si>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</si>
  <si>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</si>
  <si>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</si>
  <si>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</si>
  <si>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</si>
  <si>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</si>
  <si>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</si>
  <si>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</si>
  <si>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</si>
  <si>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</si>
  <si>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</si>
  <si>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</si>
  <si>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</si>
  <si>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</si>
  <si>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</si>
  <si>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</si>
  <si>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</si>
  <si>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</si>
  <si>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</si>
  <si>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</si>
  <si>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</si>
  <si>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</si>
  <si>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</si>
  <si>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</si>
  <si>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</si>
  <si>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</si>
  <si>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</si>
  <si>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</si>
  <si>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</si>
  <si>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</si>
  <si>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</si>
  <si>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</si>
  <si>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</si>
  <si>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</si>
  <si>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</si>
  <si>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</si>
  <si>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</si>
  <si>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</si>
  <si>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</si>
  <si>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</si>
  <si>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</si>
  <si>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</si>
  <si>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</si>
  <si>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</si>
  <si>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</si>
  <si>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</si>
  <si>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</si>
  <si>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</si>
  <si>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</si>
  <si>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</si>
  <si>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</si>
  <si>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</si>
  <si>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</si>
  <si>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</si>
  <si>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</si>
  <si>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</si>
  <si>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</si>
  <si>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</si>
  <si>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</si>
  <si>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</si>
  <si>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</si>
  <si>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</si>
  <si>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</si>
  <si>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</si>
  <si>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</si>
  <si>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</si>
  <si>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</si>
  <si>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</si>
  <si>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</si>
  <si>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</si>
  <si>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</si>
  <si>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</si>
  <si>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</si>
  <si>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</si>
  <si>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</si>
  <si>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</si>
  <si>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</si>
  <si>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</si>
  <si>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</si>
  <si>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</si>
  <si>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</si>
  <si>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</si>
  <si>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</si>
  <si>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</si>
  <si>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</si>
  <si>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</si>
  <si>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</si>
  <si>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</si>
  <si>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</si>
  <si>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</si>
  <si>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</si>
  <si>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</si>
  <si>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</si>
  <si>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</si>
  <si>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</si>
  <si>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</si>
  <si>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</si>
  <si>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</si>
  <si>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</si>
  <si>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</si>
  <si>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</si>
  <si>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</si>
  <si>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</si>
  <si>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</si>
  <si>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</si>
  <si>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</si>
  <si>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</si>
  <si>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</si>
  <si>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</si>
  <si>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</si>
  <si>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</si>
  <si>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</si>
  <si>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</si>
  <si>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</si>
  <si>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</si>
  <si>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</si>
  <si>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</si>
  <si>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</si>
  <si>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</si>
  <si>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</si>
  <si>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</si>
  <si>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</si>
  <si>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</si>
  <si>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</si>
  <si>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</si>
  <si>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</si>
  <si>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</si>
  <si>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</si>
  <si>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</si>
  <si>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</si>
  <si>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</si>
  <si>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</si>
  <si>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</si>
  <si>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</si>
  <si>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</si>
  <si>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</si>
  <si>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</si>
  <si>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</si>
  <si>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</si>
  <si>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</si>
  <si>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</si>
  <si>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</si>
  <si>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</si>
  <si>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</si>
  <si>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</si>
  <si>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</si>
  <si>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</si>
  <si>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</si>
  <si>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</si>
  <si>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</si>
  <si>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</si>
  <si>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</si>
  <si>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</si>
  <si>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</si>
  <si>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</si>
  <si>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</si>
  <si>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</si>
  <si>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</si>
  <si>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</si>
  <si>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</si>
  <si>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</si>
  <si>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</si>
  <si>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</si>
  <si>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</si>
  <si>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</si>
  <si>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</si>
  <si>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</si>
  <si>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</si>
  <si>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</si>
  <si>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</si>
  <si>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</si>
  <si>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</si>
  <si>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</si>
  <si>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</si>
  <si>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</si>
  <si>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</si>
  <si>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</si>
  <si>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</si>
  <si>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</si>
  <si>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</si>
  <si>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</si>
  <si>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</si>
  <si>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</si>
  <si>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</si>
  <si>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</si>
  <si>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</si>
  <si>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</si>
  <si>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</si>
  <si>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</si>
  <si>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</si>
  <si>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</si>
  <si>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</si>
  <si>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</si>
  <si>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</si>
  <si>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</si>
  <si>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</si>
  <si>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</si>
  <si>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</si>
  <si>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</si>
  <si>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</si>
  <si>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</si>
  <si>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</si>
  <si>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</si>
  <si>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</si>
  <si>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</si>
  <si>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</si>
  <si>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</si>
  <si>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</si>
  <si>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</si>
  <si>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</si>
  <si>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</si>
  <si>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</si>
  <si>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</si>
  <si>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</si>
  <si>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</si>
  <si>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</si>
  <si>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</si>
  <si>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</si>
  <si>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</si>
  <si>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</si>
  <si>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</si>
  <si>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</si>
  <si>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</si>
  <si>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</si>
  <si>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</si>
  <si>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</si>
  <si>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</si>
  <si>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</si>
  <si>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</si>
  <si>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</si>
  <si>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</si>
  <si>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</si>
  <si>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</si>
  <si>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</si>
  <si>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</si>
  <si>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</si>
  <si>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</si>
  <si>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</si>
  <si>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</si>
  <si>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</si>
  <si>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</si>
  <si>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</si>
  <si>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</si>
  <si>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</si>
  <si>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</si>
  <si>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</si>
  <si>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</si>
  <si>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</si>
  <si>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</si>
  <si>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</si>
  <si>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</si>
  <si>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</si>
  <si>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</si>
  <si>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</si>
  <si>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</si>
  <si>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</si>
  <si>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</si>
  <si>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</si>
  <si>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</si>
  <si>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</si>
  <si>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</si>
  <si>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</si>
  <si>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</si>
  <si>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</si>
  <si>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</si>
  <si>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</si>
  <si>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</si>
  <si>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</si>
  <si>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</si>
  <si>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</si>
  <si>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</si>
  <si>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</si>
  <si>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</si>
  <si>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</si>
  <si>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</si>
  <si>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</si>
  <si>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</si>
  <si>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</si>
  <si>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</si>
  <si>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</si>
  <si>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</si>
  <si>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</si>
  <si>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</si>
  <si>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</si>
  <si>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</si>
  <si>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</si>
  <si>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</si>
  <si>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</si>
  <si>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</si>
  <si>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</si>
  <si>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</si>
  <si>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</si>
  <si>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</si>
  <si>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</si>
  <si>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</si>
  <si>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</si>
  <si>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</si>
  <si>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</si>
  <si>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</si>
  <si>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</si>
  <si>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</si>
  <si>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</si>
  <si>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</si>
  <si>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</si>
  <si>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</si>
  <si>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</si>
  <si>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</si>
  <si>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</si>
  <si>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</si>
  <si>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</si>
  <si>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</si>
  <si>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</si>
  <si>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</si>
  <si>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</si>
  <si>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</si>
  <si>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</si>
  <si>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</si>
  <si>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</si>
  <si>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</si>
  <si>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</si>
  <si>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</si>
  <si>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</si>
  <si>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</si>
  <si>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</si>
  <si>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</si>
  <si>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</si>
  <si>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</si>
  <si>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</si>
  <si>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</si>
  <si>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</si>
  <si>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</si>
  <si>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</si>
  <si>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</si>
  <si>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</si>
  <si>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</si>
  <si>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</si>
  <si>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</si>
  <si>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</si>
  <si>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</si>
  <si>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</si>
  <si>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</si>
  <si>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</si>
  <si>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</si>
  <si>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</si>
  <si>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</si>
  <si>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</si>
  <si>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</si>
  <si>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</si>
  <si>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</si>
  <si>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</si>
  <si>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</si>
  <si>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</si>
  <si>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</si>
  <si>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</si>
  <si>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</si>
  <si>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</si>
  <si>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</si>
  <si>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</si>
  <si>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</si>
  <si>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</si>
  <si>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</si>
  <si>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</si>
  <si>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</si>
  <si>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</si>
  <si>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</si>
  <si>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</si>
  <si>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</si>
  <si>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</si>
  <si>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</si>
  <si>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</si>
  <si>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</si>
  <si>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</si>
  <si>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</si>
  <si>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</si>
  <si>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</si>
  <si>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</si>
  <si>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</si>
  <si>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</si>
  <si>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</si>
  <si>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</si>
  <si>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</si>
  <si>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</si>
  <si>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</si>
  <si>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</si>
  <si>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</si>
  <si>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</si>
  <si>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</si>
  <si>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</si>
  <si>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</si>
  <si>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</si>
  <si>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</si>
  <si>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</si>
  <si>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</si>
  <si>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</si>
  <si>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</si>
  <si>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</si>
  <si>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</si>
  <si>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</si>
  <si>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</si>
  <si>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</si>
  <si>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</si>
  <si>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</si>
  <si>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</si>
  <si>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</si>
  <si>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</si>
  <si>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</si>
  <si>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</si>
  <si>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</si>
  <si>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</si>
  <si>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</si>
  <si>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</si>
  <si>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</si>
  <si>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</si>
  <si>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</si>
  <si>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</si>
  <si>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</si>
  <si>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</si>
  <si>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</si>
  <si>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</si>
  <si>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</si>
  <si>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</si>
  <si>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</si>
  <si>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</si>
  <si>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</si>
  <si>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</si>
  <si>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</si>
  <si>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</si>
  <si>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</si>
  <si>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</si>
  <si>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</si>
  <si>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</si>
  <si>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</si>
  <si>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</si>
  <si>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</si>
  <si>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</si>
  <si>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</si>
  <si>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</si>
  <si>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</si>
  <si>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</si>
  <si>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</si>
  <si>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</si>
  <si>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</si>
  <si>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</si>
  <si>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</si>
  <si>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</si>
  <si>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</si>
  <si>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</si>
  <si>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</si>
  <si>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</si>
  <si>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</si>
  <si>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</si>
  <si>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</si>
  <si>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</si>
  <si>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</si>
  <si>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</si>
  <si>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</si>
  <si>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</si>
  <si>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</si>
  <si>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</si>
  <si>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</si>
  <si>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</si>
  <si>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</si>
  <si>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</si>
  <si>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</si>
  <si>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</si>
  <si>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</si>
  <si>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</si>
  <si>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</si>
  <si>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</si>
  <si>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</si>
  <si>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</si>
  <si>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</si>
  <si>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</si>
  <si>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</si>
  <si>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</si>
  <si>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</si>
  <si>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</si>
  <si>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</si>
  <si>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</si>
  <si>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</si>
  <si>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</si>
  <si>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</si>
  <si>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</si>
  <si>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</si>
  <si>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</si>
  <si>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</si>
  <si>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</si>
  <si>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</si>
  <si>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</si>
  <si>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</si>
  <si>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</si>
  <si>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</si>
  <si>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</si>
  <si>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</si>
  <si>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</si>
  <si>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</si>
  <si>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</si>
  <si>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</si>
  <si>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</si>
  <si>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</si>
  <si>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</si>
  <si>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</si>
  <si>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</si>
  <si>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</si>
  <si>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</si>
  <si>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</si>
  <si>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</si>
  <si>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</si>
  <si>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</si>
  <si>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</si>
  <si>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</si>
  <si>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</si>
  <si>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</si>
  <si>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</si>
  <si>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</si>
  <si>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</si>
  <si>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</si>
  <si>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</si>
  <si>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</si>
  <si>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</si>
  <si>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</si>
  <si>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</si>
  <si>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</si>
  <si>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</si>
  <si>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</si>
  <si>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</si>
  <si>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</si>
  <si>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</si>
  <si>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</si>
  <si>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</si>
  <si>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</si>
  <si>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</si>
  <si>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</si>
  <si>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</si>
  <si>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</si>
  <si>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</si>
  <si>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</si>
  <si>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</si>
  <si>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</si>
  <si>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</si>
  <si>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</si>
  <si>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</si>
  <si>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</si>
  <si>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</si>
  <si>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</si>
  <si>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</si>
  <si>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</si>
  <si>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</si>
  <si>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</si>
  <si>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</si>
  <si>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</si>
  <si>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</si>
  <si>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</si>
  <si>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</si>
  <si>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</si>
  <si>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</si>
  <si>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</si>
  <si>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</si>
  <si>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</si>
  <si>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</si>
  <si>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</si>
  <si>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</si>
  <si>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</si>
  <si>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</si>
  <si>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</si>
  <si>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</si>
  <si>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</si>
  <si>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</si>
  <si>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</si>
  <si>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</si>
  <si>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</si>
  <si>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</si>
  <si>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</si>
  <si>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</si>
  <si>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</si>
  <si>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</si>
  <si>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</si>
  <si>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</si>
  <si>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</si>
  <si>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</si>
  <si>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</si>
  <si>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</si>
  <si>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</si>
  <si>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</si>
  <si>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</si>
  <si>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</si>
  <si>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</si>
  <si>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</si>
  <si>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</si>
  <si>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</si>
  <si>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</si>
  <si>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</si>
  <si>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</si>
  <si>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</si>
  <si>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</si>
  <si>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</si>
  <si>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</si>
  <si>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</si>
  <si>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</si>
  <si>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</si>
  <si>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</si>
  <si>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</si>
  <si>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</si>
  <si>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</si>
  <si>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</si>
  <si>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</si>
  <si>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</si>
  <si>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</si>
  <si>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</si>
  <si>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</si>
  <si>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</si>
  <si>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</si>
  <si>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</si>
  <si>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</si>
  <si>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</si>
  <si>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</si>
  <si>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</si>
  <si>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</si>
  <si>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</si>
  <si>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</si>
  <si>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</si>
  <si>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</si>
  <si>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</si>
  <si>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</si>
  <si>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</si>
  <si>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</si>
  <si>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</si>
  <si>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</si>
  <si>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</si>
  <si>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</si>
  <si>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</si>
  <si>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</si>
  <si>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</si>
  <si>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</si>
  <si>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</si>
  <si>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</si>
  <si>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</si>
  <si>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</si>
  <si>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</si>
  <si>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</si>
  <si>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</si>
  <si>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</si>
  <si>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</si>
  <si>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</si>
  <si>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</si>
  <si>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</si>
  <si>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</si>
  <si>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</si>
  <si>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</si>
  <si>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</si>
  <si>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</si>
  <si>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</si>
  <si>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</si>
  <si>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</si>
  <si>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</si>
  <si>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</si>
  <si>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</si>
  <si>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</si>
  <si>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</si>
  <si>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</si>
  <si>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</si>
  <si>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</si>
  <si>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</si>
  <si>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</si>
  <si>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</si>
  <si>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</si>
  <si>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</si>
  <si>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</si>
  <si>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</si>
  <si>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</si>
  <si>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</si>
  <si>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</si>
  <si>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</si>
  <si>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</si>
  <si>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</si>
  <si>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</si>
  <si>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</si>
  <si>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</si>
  <si>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</si>
  <si>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</si>
  <si>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</si>
  <si>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</si>
  <si>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</si>
  <si>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</si>
  <si>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</si>
  <si>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</si>
  <si>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</si>
  <si>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</si>
  <si>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</si>
  <si>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</si>
  <si>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</si>
  <si>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</si>
  <si>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</si>
  <si>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</si>
  <si>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</si>
  <si>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</si>
  <si>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</si>
  <si>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</si>
  <si>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</si>
  <si>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</si>
  <si>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</si>
  <si>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</si>
  <si>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</si>
  <si>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</si>
  <si>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</si>
  <si>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</si>
  <si>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</si>
  <si>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</si>
  <si>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</si>
  <si>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</si>
  <si>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</si>
  <si>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</si>
  <si>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</si>
  <si>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</si>
  <si>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</si>
  <si>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</si>
  <si>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</si>
  <si>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</si>
  <si>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</si>
  <si>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</si>
  <si>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</si>
  <si>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</si>
  <si>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</si>
  <si>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</si>
  <si>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</si>
  <si>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</si>
  <si>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</si>
  <si>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</si>
  <si>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</si>
  <si>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</si>
  <si>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</si>
  <si>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</si>
  <si>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</si>
  <si>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</si>
  <si>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</si>
  <si>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</si>
  <si>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</si>
  <si>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</si>
  <si>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</si>
  <si>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</si>
  <si>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</si>
  <si>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</si>
  <si>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</si>
  <si>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</si>
  <si>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</si>
  <si>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</si>
  <si>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</si>
  <si>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</si>
  <si>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</si>
  <si>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</si>
  <si>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</si>
  <si>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</si>
  <si>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</si>
  <si>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</si>
  <si>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</si>
  <si>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</si>
  <si>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</si>
  <si>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</si>
  <si>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</si>
  <si>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</si>
  <si>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</si>
  <si>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</si>
  <si>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</si>
  <si>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</si>
  <si>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</si>
  <si>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</si>
  <si>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</si>
  <si>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</si>
  <si>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</si>
  <si>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</si>
  <si>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</si>
  <si>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</si>
  <si>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</si>
  <si>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</si>
  <si>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</si>
  <si>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</si>
  <si>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</si>
  <si>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</si>
  <si>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</si>
  <si>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</si>
  <si>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</si>
  <si>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</si>
  <si>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</si>
  <si>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</si>
  <si>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</si>
  <si>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</si>
  <si>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</si>
  <si>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</si>
  <si>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</si>
  <si>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</si>
  <si>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</si>
  <si>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</si>
  <si>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</si>
  <si>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</si>
  <si>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</si>
  <si>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</si>
  <si>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</si>
  <si>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</si>
  <si>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</si>
  <si>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</si>
  <si>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</si>
  <si>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</si>
  <si>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</si>
  <si>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</si>
  <si>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</si>
  <si>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</si>
  <si>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</si>
  <si>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</si>
  <si>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</si>
  <si>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</si>
  <si>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</si>
  <si>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</si>
  <si>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</si>
  <si>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</si>
  <si>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</si>
  <si>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</si>
  <si>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</si>
  <si>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</si>
  <si>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</si>
  <si>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</si>
  <si>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</si>
  <si>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</si>
  <si>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</si>
  <si>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</si>
  <si>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</si>
  <si>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</si>
  <si>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</si>
  <si>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</si>
  <si>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</si>
  <si>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</si>
  <si>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</si>
  <si>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</si>
  <si>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</si>
  <si>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</si>
  <si>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</si>
  <si>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</si>
  <si>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</si>
  <si>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</si>
  <si>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</si>
  <si>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</si>
  <si>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</si>
  <si>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</si>
  <si>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</si>
  <si>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</si>
  <si>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</si>
  <si>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</si>
  <si>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</si>
  <si>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</si>
  <si>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</si>
  <si>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</si>
  <si>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</si>
  <si>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</si>
  <si>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</si>
  <si>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</si>
  <si>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</si>
  <si>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</si>
  <si>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</si>
  <si>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</si>
  <si>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</si>
  <si>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</si>
  <si>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</si>
  <si>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</si>
  <si>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</si>
  <si>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</si>
  <si>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</si>
  <si>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</si>
  <si>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</si>
  <si>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</si>
  <si>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</si>
  <si>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</si>
  <si>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</si>
  <si>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</si>
  <si>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</si>
  <si>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</si>
  <si>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</si>
  <si>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</si>
  <si>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</si>
  <si>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</si>
  <si>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</si>
  <si>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</si>
  <si>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</si>
  <si>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</si>
  <si>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</si>
  <si>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</si>
  <si>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</si>
  <si>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</si>
  <si>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</si>
  <si>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</si>
  <si>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</si>
  <si>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</si>
  <si>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</si>
  <si>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</si>
  <si>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</si>
  <si>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</si>
  <si>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</si>
  <si>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</si>
  <si>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</si>
  <si>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</si>
  <si>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</si>
  <si>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</si>
  <si>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</si>
  <si>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</si>
  <si>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</si>
  <si>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</si>
  <si>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</si>
  <si>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</si>
  <si>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</si>
  <si>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</si>
  <si>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</si>
  <si>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</si>
  <si>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</si>
  <si>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</si>
  <si>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</si>
  <si>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</si>
  <si>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</si>
  <si>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</si>
  <si>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</si>
  <si>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</si>
  <si>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</si>
  <si>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</si>
  <si>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</si>
  <si>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</si>
  <si>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</si>
  <si>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</si>
  <si>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</si>
  <si>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</si>
  <si>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</si>
  <si>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</si>
  <si>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</si>
  <si>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</si>
  <si>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</si>
  <si>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</si>
  <si>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</si>
  <si>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</si>
  <si>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</si>
  <si>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</si>
  <si>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</si>
  <si>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</si>
  <si>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</si>
  <si>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</si>
  <si>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</si>
  <si>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</si>
  <si>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</si>
  <si>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</si>
  <si>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</si>
  <si>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</si>
  <si>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</si>
  <si>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</si>
  <si>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</si>
  <si>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</si>
  <si>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</si>
  <si>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</si>
  <si>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</si>
  <si>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</si>
  <si>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</si>
  <si>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</si>
  <si>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</si>
  <si>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</si>
  <si>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</si>
  <si>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</si>
  <si>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</si>
  <si>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</si>
  <si>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</si>
  <si>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</si>
  <si>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</si>
  <si>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</si>
  <si>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</si>
  <si>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</si>
  <si>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</si>
  <si>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</si>
  <si>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</si>
  <si>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</si>
  <si>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</si>
  <si>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</si>
  <si>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</si>
  <si>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</si>
  <si>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</si>
  <si>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</si>
  <si>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</si>
  <si>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</si>
  <si>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</si>
  <si>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</si>
  <si>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</si>
  <si>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</si>
  <si>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</si>
  <si>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</si>
  <si>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</si>
  <si>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</si>
  <si>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</si>
  <si>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</si>
  <si>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</si>
  <si>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</si>
  <si>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</si>
  <si>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</si>
  <si>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</si>
  <si>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</si>
  <si>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</si>
  <si>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</si>
  <si>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</si>
  <si>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</si>
  <si>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</si>
  <si>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</si>
  <si>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</si>
  <si>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</si>
  <si>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</si>
  <si>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</si>
  <si>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</si>
  <si>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</si>
  <si>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</si>
  <si>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</si>
  <si>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</si>
  <si>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</si>
  <si>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</si>
  <si>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</si>
  <si>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</si>
  <si>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</si>
  <si>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</si>
  <si>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</si>
  <si>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</si>
  <si>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</si>
  <si>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</si>
  <si>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</si>
  <si>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</si>
  <si>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</si>
  <si>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</si>
  <si>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</si>
  <si>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</si>
  <si>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</si>
  <si>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</si>
  <si>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</si>
  <si>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</si>
  <si>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</si>
  <si>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</si>
  <si>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</si>
  <si>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</si>
  <si>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</si>
  <si>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</si>
  <si>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</si>
  <si>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</si>
  <si>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</si>
  <si>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</si>
  <si>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</si>
  <si>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</si>
  <si>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</si>
  <si>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</si>
  <si>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</si>
  <si>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</si>
  <si>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</si>
  <si>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</si>
  <si>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</si>
  <si>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</si>
  <si>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</si>
  <si>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</si>
  <si>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</si>
  <si>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</si>
  <si>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</si>
  <si>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</si>
  <si>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</si>
  <si>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</si>
  <si>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</si>
  <si>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</si>
  <si>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</si>
  <si>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</si>
  <si>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</si>
  <si>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</si>
  <si>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</si>
  <si>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</si>
  <si>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</si>
  <si>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</si>
  <si>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</si>
  <si>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</si>
  <si>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</si>
  <si>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</si>
  <si>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</si>
  <si>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</si>
  <si>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</si>
  <si>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</si>
  <si>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</si>
  <si>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</si>
  <si>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</si>
  <si>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</si>
  <si>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</si>
  <si>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</si>
  <si>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</si>
  <si>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</si>
  <si>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</si>
  <si>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</si>
  <si>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</si>
  <si>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</si>
  <si>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</si>
  <si>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</si>
  <si>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</si>
  <si>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</si>
  <si>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</si>
  <si>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</si>
  <si>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</si>
  <si>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</si>
  <si>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</si>
  <si>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</si>
  <si>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</si>
  <si>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</si>
  <si>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</si>
  <si>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</si>
  <si>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</si>
  <si>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</si>
  <si>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</si>
  <si>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</si>
  <si>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</si>
  <si>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</si>
  <si>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</si>
  <si>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</si>
  <si>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</si>
  <si>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</si>
  <si>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</si>
  <si>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</si>
  <si>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</si>
  <si>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</si>
  <si>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</si>
  <si>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</si>
  <si>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</si>
  <si>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</si>
  <si>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</si>
  <si>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</si>
  <si>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</si>
  <si>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</si>
  <si>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</si>
  <si>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</si>
  <si>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</si>
  <si>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</si>
  <si>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</si>
  <si>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</si>
  <si>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</si>
  <si>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</si>
  <si>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</si>
  <si>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</si>
  <si>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</si>
  <si>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</si>
  <si>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</si>
  <si>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</si>
  <si>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</si>
  <si>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</si>
  <si>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</si>
  <si>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</si>
  <si>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</si>
  <si>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</si>
  <si>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</si>
  <si>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</si>
  <si>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</si>
  <si>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</si>
  <si>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</si>
  <si>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</si>
  <si>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</si>
  <si>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</si>
  <si>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</si>
  <si>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</si>
  <si>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</si>
  <si>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</si>
  <si>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</si>
  <si>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</si>
  <si>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</si>
  <si>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</si>
  <si>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</si>
  <si>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</si>
  <si>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</si>
  <si>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</si>
  <si>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</si>
  <si>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</si>
  <si>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</si>
  <si>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</si>
  <si>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</si>
  <si>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</si>
  <si>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</si>
  <si>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</si>
  <si>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</si>
  <si>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</si>
  <si>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</si>
  <si>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</si>
  <si>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</si>
  <si>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</si>
  <si>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</si>
  <si>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</si>
  <si>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</si>
  <si>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</si>
  <si>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</si>
  <si>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</si>
  <si>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</si>
  <si>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</si>
  <si>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</si>
  <si>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</si>
  <si>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</si>
  <si>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</si>
  <si>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</si>
  <si>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</si>
  <si>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</si>
  <si>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</si>
  <si>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</si>
  <si>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</si>
  <si>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</si>
  <si>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</si>
  <si>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</si>
  <si>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</si>
  <si>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</si>
  <si>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</si>
  <si>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</si>
  <si>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</si>
  <si>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</si>
  <si>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</si>
  <si>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</si>
  <si>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</si>
  <si>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</si>
  <si>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</si>
  <si>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</si>
  <si>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</si>
  <si>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</si>
  <si>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</si>
  <si>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</si>
  <si>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</si>
  <si>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</si>
  <si>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</si>
  <si>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</si>
  <si>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</si>
  <si>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</si>
  <si>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</si>
  <si>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</si>
  <si>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</si>
  <si>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</si>
  <si>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</si>
  <si>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</si>
  <si>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</si>
  <si>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</si>
  <si>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</si>
  <si>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</si>
  <si>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</si>
  <si>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</si>
  <si>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</si>
  <si>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</si>
  <si>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</si>
  <si>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</si>
  <si>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</si>
  <si>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</si>
  <si>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</si>
  <si>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</si>
  <si>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</si>
  <si>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</si>
  <si>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</si>
  <si>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</si>
  <si>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</si>
  <si>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</si>
  <si>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</si>
  <si>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</si>
  <si>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</si>
  <si>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</si>
  <si>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</si>
  <si>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</si>
  <si>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</si>
  <si>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</si>
  <si>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</si>
  <si>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</si>
  <si>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</si>
  <si>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</si>
  <si>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</si>
  <si>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</si>
  <si>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</si>
  <si>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</si>
  <si>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</si>
  <si>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</si>
  <si>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</si>
  <si>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</si>
  <si>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</si>
  <si>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</si>
  <si>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</si>
  <si>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</si>
  <si>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</si>
  <si>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</si>
  <si>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</si>
  <si>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</si>
  <si>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</si>
  <si>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</si>
  <si>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</si>
  <si>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</si>
  <si>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</si>
  <si>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</si>
  <si>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</si>
  <si>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</si>
  <si>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</si>
  <si>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</si>
  <si>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</si>
  <si>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</si>
  <si>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</si>
  <si>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</si>
  <si>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</si>
  <si>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</si>
  <si>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</si>
  <si>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</si>
  <si>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</si>
  <si>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</si>
  <si>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</si>
  <si>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</si>
  <si>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</si>
  <si>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</si>
  <si>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</si>
  <si>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</si>
  <si>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</si>
  <si>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</si>
  <si>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</si>
  <si>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</si>
  <si>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</si>
  <si>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</si>
  <si>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</si>
  <si>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</si>
  <si>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</si>
  <si>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</si>
  <si>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</si>
  <si>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</si>
  <si>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</si>
  <si>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</si>
  <si>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</si>
  <si>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</si>
  <si>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</si>
  <si>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</si>
  <si>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</si>
  <si>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</si>
  <si>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</si>
  <si>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</si>
  <si>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</si>
  <si>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</si>
  <si>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</si>
  <si>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</si>
  <si>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</si>
  <si>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</si>
  <si>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</si>
  <si>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</si>
  <si>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</si>
  <si>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</si>
  <si>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</si>
  <si>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</si>
  <si>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</si>
  <si>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</si>
  <si>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</si>
  <si>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</si>
  <si>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</si>
  <si>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</si>
  <si>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</si>
  <si>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</si>
  <si>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</si>
  <si>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</si>
  <si>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</si>
  <si>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</si>
  <si>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</si>
  <si>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</si>
  <si>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</si>
  <si>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</si>
  <si>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</si>
  <si>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</si>
  <si>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</si>
  <si>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</si>
  <si>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</si>
  <si>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</si>
  <si>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</si>
  <si>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</si>
  <si>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</si>
  <si>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</si>
  <si>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</si>
  <si>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</si>
  <si>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</si>
  <si>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</si>
  <si>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</si>
  <si>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</si>
  <si>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</si>
  <si>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</si>
  <si>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</si>
  <si>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</si>
  <si>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</si>
  <si>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</si>
  <si>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</si>
  <si>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</si>
  <si>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</si>
  <si>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</si>
  <si>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</si>
  <si>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</si>
  <si>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</si>
  <si>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</si>
  <si>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</si>
  <si>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</si>
  <si>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</si>
  <si>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</si>
  <si>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</si>
  <si>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</si>
  <si>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</si>
  <si>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</si>
  <si>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</si>
  <si>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</si>
  <si>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</si>
  <si>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</si>
  <si>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</si>
  <si>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</si>
  <si>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</si>
  <si>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</si>
  <si>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</si>
  <si>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</si>
  <si>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</si>
  <si>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</si>
  <si>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</si>
  <si>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</si>
  <si>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</si>
  <si>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</si>
  <si>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</si>
  <si>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</si>
  <si>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</si>
  <si>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</si>
  <si>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</si>
  <si>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</si>
  <si>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</si>
  <si>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</si>
  <si>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</si>
  <si>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</si>
  <si>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</si>
  <si>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</si>
  <si>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</si>
  <si>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</si>
  <si>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</si>
  <si>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</si>
  <si>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</si>
  <si>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</si>
  <si>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</si>
  <si>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</si>
  <si>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</si>
  <si>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</si>
  <si>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</si>
  <si>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</si>
  <si>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</si>
  <si>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</si>
  <si>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</si>
  <si>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</si>
  <si>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</si>
  <si>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</si>
  <si>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</si>
  <si>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</si>
  <si>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</si>
  <si>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</si>
  <si>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</si>
  <si>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</si>
  <si>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</si>
  <si>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</si>
  <si>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</si>
  <si>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</si>
  <si>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</si>
  <si>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</si>
  <si>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</si>
  <si>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</si>
  <si>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</si>
  <si>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</si>
  <si>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</si>
  <si>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</si>
  <si>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</si>
  <si>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</si>
  <si>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</si>
  <si>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</si>
  <si>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</si>
  <si>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</si>
  <si>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</si>
  <si>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</si>
  <si>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</si>
  <si>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</si>
  <si>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</si>
  <si>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</si>
  <si>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</si>
  <si>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</si>
  <si>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</si>
  <si>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</si>
  <si>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</si>
  <si>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</si>
  <si>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</si>
  <si>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</si>
  <si>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</si>
  <si>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</si>
  <si>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</si>
  <si>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</si>
  <si>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</si>
  <si>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</si>
  <si>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</si>
  <si>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</si>
  <si>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</si>
  <si>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</si>
  <si>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</si>
  <si>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</si>
  <si>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</si>
  <si>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</si>
  <si>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</si>
  <si>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</si>
  <si>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</si>
  <si>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</si>
  <si>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</si>
  <si>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</si>
  <si>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</si>
  <si>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</si>
  <si>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</si>
  <si>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</si>
  <si>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</si>
  <si>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</si>
  <si>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</si>
  <si>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</si>
  <si>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</si>
  <si>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</si>
  <si>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</si>
  <si>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</si>
  <si>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</si>
  <si>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</si>
  <si>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</si>
  <si>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</si>
  <si>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</si>
  <si>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</si>
  <si>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</si>
  <si>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</si>
  <si>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</si>
  <si>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</si>
  <si>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</si>
  <si>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</si>
  <si>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</si>
  <si>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</si>
  <si>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</si>
  <si>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</si>
  <si>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</si>
  <si>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</si>
  <si>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</si>
  <si>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</si>
  <si>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</si>
  <si>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</si>
  <si>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</si>
  <si>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</si>
  <si>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</si>
  <si>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</si>
  <si>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</si>
  <si>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</si>
  <si>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</si>
  <si>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</si>
  <si>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</si>
  <si>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</si>
  <si>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</si>
  <si>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</si>
  <si>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</si>
  <si>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</si>
  <si>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</si>
  <si>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</si>
  <si>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</si>
  <si>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</si>
  <si>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</si>
  <si>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</si>
  <si>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</si>
  <si>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</si>
  <si>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</si>
  <si>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</si>
  <si>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</si>
  <si>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</si>
  <si>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</si>
  <si>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</si>
  <si>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</si>
  <si>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</si>
  <si>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</si>
  <si>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</si>
  <si>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</si>
  <si>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</si>
  <si>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</si>
  <si>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</si>
  <si>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</si>
  <si>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</si>
  <si>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</si>
  <si>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</si>
  <si>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</si>
  <si>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</si>
  <si>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</si>
  <si>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</si>
  <si>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</si>
  <si>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</si>
  <si>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</si>
  <si>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</si>
  <si>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</si>
  <si>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</si>
  <si>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</si>
  <si>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</si>
  <si>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</si>
  <si>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</si>
  <si>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</si>
  <si>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</si>
  <si>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</si>
  <si>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</si>
  <si>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</si>
  <si>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</si>
  <si>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</si>
  <si>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</si>
  <si>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</si>
  <si>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</si>
  <si>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</si>
  <si>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</si>
  <si>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</si>
  <si>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</si>
  <si>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</si>
  <si>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</si>
  <si>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</si>
  <si>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</si>
  <si>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</si>
  <si>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</si>
  <si>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</si>
  <si>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</si>
  <si>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</si>
  <si>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</si>
  <si>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</si>
  <si>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</si>
  <si>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</si>
  <si>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</si>
  <si>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</si>
  <si>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</si>
  <si>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</si>
  <si>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</si>
  <si>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</si>
  <si>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</si>
  <si>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</si>
  <si>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</si>
  <si>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</si>
  <si>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</si>
  <si>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</si>
  <si>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</si>
  <si>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</si>
  <si>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</si>
  <si>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</si>
  <si>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</si>
  <si>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</si>
  <si>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</si>
  <si>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</si>
  <si>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</si>
  <si>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</si>
  <si>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</si>
  <si>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</si>
  <si>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</si>
  <si>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</si>
  <si>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</si>
  <si>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</si>
  <si>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</si>
  <si>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</si>
  <si>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</si>
  <si>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</si>
  <si>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</si>
  <si>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</si>
  <si>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</si>
  <si>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</si>
  <si>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</si>
  <si>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</si>
  <si>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</si>
  <si>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</si>
  <si>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</si>
  <si>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</si>
  <si>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</si>
  <si>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</si>
  <si>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</si>
  <si>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</si>
  <si>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</si>
  <si>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</si>
  <si>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</si>
  <si>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</si>
  <si>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</si>
  <si>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</si>
  <si>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</si>
  <si>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</si>
  <si>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</si>
  <si>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</si>
  <si>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</si>
  <si>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</si>
  <si>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</si>
  <si>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</si>
  <si>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</si>
  <si>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</si>
  <si>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</si>
  <si>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</si>
  <si>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</si>
  <si>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</si>
  <si>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</si>
  <si>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</si>
  <si>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</si>
  <si>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</si>
  <si>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</si>
  <si>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</si>
  <si>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</si>
  <si>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</si>
  <si>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</si>
  <si>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</si>
  <si>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</si>
  <si>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</si>
  <si>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</si>
  <si>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</si>
  <si>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</si>
  <si>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</si>
  <si>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</si>
  <si>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</si>
  <si>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</si>
  <si>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</si>
  <si>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</si>
  <si>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</si>
  <si>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</si>
  <si>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</si>
  <si>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</si>
  <si>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</si>
  <si>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</si>
  <si>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</si>
  <si>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</si>
  <si>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</si>
  <si>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</si>
  <si>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</si>
  <si>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</si>
  <si>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</si>
  <si>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</si>
  <si>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</si>
  <si>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</si>
  <si>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</si>
  <si>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</si>
  <si>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</si>
  <si>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</si>
  <si>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</si>
  <si>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</si>
  <si>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</si>
  <si>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</si>
  <si>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</si>
  <si>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</si>
  <si>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</si>
  <si>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</si>
  <si>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</si>
  <si>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</si>
  <si>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</si>
  <si>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</si>
  <si>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</si>
  <si>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</si>
  <si>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</si>
  <si>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</si>
  <si>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</si>
  <si>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</si>
  <si>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</si>
  <si>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</si>
  <si>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</si>
  <si>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</si>
  <si>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</si>
  <si>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</si>
  <si>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</si>
  <si>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</si>
  <si>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</si>
  <si>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</si>
  <si>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</si>
  <si>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</si>
  <si>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</si>
  <si>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</si>
  <si>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</si>
  <si>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</si>
  <si>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</si>
  <si>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</si>
  <si>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</si>
  <si>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</si>
  <si>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</si>
  <si>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</si>
  <si>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</si>
  <si>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</si>
  <si>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</si>
  <si>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</si>
  <si>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</si>
  <si>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</si>
  <si>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</si>
  <si>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</si>
  <si>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</si>
  <si>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</si>
  <si>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</si>
  <si>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</si>
  <si>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</si>
  <si>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</si>
  <si>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</si>
  <si>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</si>
  <si>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</si>
  <si>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</si>
  <si>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</si>
  <si>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</si>
  <si>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</si>
  <si>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</si>
  <si>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</si>
  <si>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</si>
  <si>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</si>
  <si>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</si>
  <si>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</si>
  <si>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</si>
  <si>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</si>
  <si>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</si>
  <si>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</si>
  <si>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</si>
  <si>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</si>
  <si>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</si>
  <si>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</si>
  <si>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</si>
  <si>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</si>
  <si>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</si>
  <si>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</si>
  <si>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</si>
  <si>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</si>
  <si>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</si>
  <si>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</si>
  <si>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</si>
  <si>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</si>
  <si>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</si>
  <si>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</si>
  <si>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</si>
  <si>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</si>
  <si>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</si>
  <si>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</si>
  <si>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</si>
  <si>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</si>
  <si>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</si>
  <si>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</si>
  <si>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</si>
  <si>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</si>
  <si>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</si>
  <si>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</si>
  <si>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</si>
  <si>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</si>
  <si>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</si>
  <si>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</si>
  <si>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</si>
  <si>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</si>
  <si>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</si>
  <si>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</si>
  <si>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</si>
  <si>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</si>
  <si>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</si>
  <si>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</si>
  <si>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</si>
  <si>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</si>
  <si>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</si>
  <si>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</si>
  <si>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</si>
  <si>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</si>
  <si>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</si>
  <si>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</si>
  <si>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</si>
  <si>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</si>
  <si>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</si>
  <si>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</si>
  <si>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</si>
  <si>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</si>
  <si>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</si>
  <si>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</si>
  <si>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</si>
  <si>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</si>
  <si>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</si>
  <si>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</si>
  <si>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</si>
  <si>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</si>
  <si>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</si>
  <si>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</si>
  <si>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</si>
  <si>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</si>
  <si>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</si>
  <si>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</si>
  <si>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</si>
  <si>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</si>
  <si>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</si>
  <si>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</si>
  <si>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</si>
  <si>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</si>
  <si>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</si>
  <si>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</si>
  <si>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</si>
  <si>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</si>
  <si>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</si>
  <si>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</si>
  <si>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</si>
  <si>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</si>
  <si>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</si>
  <si>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</si>
  <si>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</si>
  <si>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</si>
  <si>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</si>
  <si>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</si>
  <si>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</si>
  <si>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</si>
  <si>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</si>
  <si>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</si>
  <si>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</si>
  <si>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</si>
  <si>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</si>
  <si>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</si>
  <si>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</si>
  <si>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</si>
  <si>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</si>
  <si>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</si>
  <si>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</si>
  <si>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</si>
  <si>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</si>
  <si>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</si>
  <si>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</si>
  <si>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</si>
  <si>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</si>
  <si>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</si>
  <si>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</si>
  <si>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</si>
  <si>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</si>
  <si>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</si>
  <si>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</si>
  <si>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</si>
  <si>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</si>
  <si>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</si>
  <si>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</si>
  <si>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</si>
  <si>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</si>
  <si>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</si>
  <si>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</si>
  <si>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</si>
  <si>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</si>
  <si>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</si>
  <si>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</si>
  <si>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</si>
  <si>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</si>
  <si>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</si>
  <si>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</si>
  <si>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</si>
  <si>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</si>
  <si>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</si>
  <si>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</si>
  <si>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</si>
  <si>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</si>
  <si>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</si>
  <si>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</si>
  <si>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</si>
  <si>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</si>
  <si>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</si>
  <si>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</si>
  <si>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</si>
  <si>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</si>
  <si>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</si>
  <si>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</si>
  <si>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</si>
  <si>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</si>
  <si>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</si>
  <si>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</si>
  <si>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</si>
  <si>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</si>
  <si>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</si>
  <si>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</si>
  <si>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</si>
  <si>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</si>
  <si>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</si>
  <si>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</si>
  <si>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</si>
  <si>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</si>
  <si>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</si>
  <si>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</si>
  <si>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</si>
  <si>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</si>
  <si>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</si>
  <si>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</si>
  <si>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</si>
  <si>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</si>
  <si>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</si>
  <si>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</si>
  <si>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</si>
  <si>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</si>
  <si>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</si>
  <si>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</si>
  <si>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</si>
  <si>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</si>
  <si>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</si>
  <si>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</si>
  <si>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</si>
  <si>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</si>
  <si>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</si>
  <si>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</si>
  <si>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</si>
  <si>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</si>
  <si>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</si>
  <si>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</si>
  <si>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</si>
  <si>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</si>
  <si>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</si>
  <si>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</si>
  <si>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</si>
  <si>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</si>
  <si>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</si>
  <si>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</si>
  <si>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</si>
  <si>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</si>
  <si>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</si>
  <si>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</si>
  <si>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</si>
  <si>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</si>
  <si>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</si>
  <si>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</si>
  <si>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</si>
  <si>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</si>
  <si>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</si>
  <si>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</si>
  <si>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</si>
  <si>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</si>
  <si>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</si>
  <si>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</si>
  <si>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</si>
  <si>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</si>
  <si>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</si>
  <si>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</si>
  <si>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</si>
  <si>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</si>
  <si>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</si>
  <si>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</si>
  <si>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</si>
  <si>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</si>
  <si>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</si>
  <si>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</si>
  <si>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</si>
  <si>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</si>
  <si>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</si>
  <si>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</si>
  <si>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</si>
  <si>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</si>
  <si>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</si>
  <si>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</si>
  <si>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</si>
  <si>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</si>
  <si>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</si>
  <si>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</si>
  <si>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</si>
  <si>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</si>
  <si>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</si>
  <si>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</si>
  <si>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</si>
  <si>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</si>
  <si>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</si>
  <si>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</si>
  <si>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</si>
  <si>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</si>
  <si>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</si>
  <si>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</si>
  <si>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</si>
  <si>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</si>
  <si>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</si>
  <si>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</si>
  <si>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</si>
  <si>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</si>
  <si>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</si>
  <si>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</si>
  <si>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</si>
  <si>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</si>
  <si>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</si>
  <si>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</si>
  <si>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</si>
  <si>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</si>
  <si>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</si>
  <si>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</si>
  <si>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</si>
  <si>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</si>
  <si>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</si>
  <si>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</si>
  <si>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</si>
  <si>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</si>
  <si>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</si>
  <si>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</si>
  <si>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</si>
  <si>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</si>
  <si>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</si>
  <si>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</si>
  <si>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</si>
  <si>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</si>
  <si>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</si>
  <si>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</si>
  <si>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</si>
  <si>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</si>
  <si>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</si>
  <si>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</si>
  <si>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</si>
  <si>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</si>
  <si>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</si>
  <si>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</si>
  <si>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</si>
  <si>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</si>
  <si>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</si>
  <si>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</si>
  <si>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</si>
  <si>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</si>
  <si>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</si>
  <si>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</si>
  <si>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</si>
  <si>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</si>
  <si>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</si>
  <si>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</si>
  <si>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</si>
  <si>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</si>
  <si>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</si>
  <si>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</si>
  <si>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</si>
  <si>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</si>
  <si>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</si>
  <si>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</si>
  <si>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</si>
  <si>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</si>
  <si>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</si>
  <si>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</si>
  <si>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</si>
  <si>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</si>
  <si>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</si>
  <si>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</si>
  <si>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</si>
  <si>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</si>
  <si>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</si>
  <si>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</si>
  <si>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</si>
  <si>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</si>
  <si>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</si>
  <si>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</si>
  <si>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</si>
  <si>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</si>
  <si>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</si>
  <si>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</si>
  <si>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</si>
  <si>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</si>
  <si>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</si>
  <si>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</si>
  <si>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</si>
  <si>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</si>
  <si>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</si>
  <si>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</si>
  <si>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</si>
  <si>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</si>
  <si>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</si>
  <si>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</si>
  <si>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</si>
  <si>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</si>
  <si>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</si>
  <si>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</si>
  <si>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</si>
  <si>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</si>
  <si>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</si>
  <si>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</si>
  <si>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</si>
  <si>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</si>
  <si>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</si>
  <si>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</si>
  <si>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</si>
  <si>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</si>
  <si>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</si>
  <si>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</si>
  <si>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</si>
  <si>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</si>
  <si>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</si>
  <si>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</si>
  <si>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</si>
  <si>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</si>
  <si>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</si>
  <si>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</si>
  <si>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</si>
  <si>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</si>
  <si>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</si>
  <si>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</si>
  <si>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</si>
  <si>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</si>
  <si>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</si>
  <si>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</si>
  <si>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</si>
  <si>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</si>
  <si>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</si>
  <si>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</si>
  <si>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</si>
  <si>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</si>
  <si>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</si>
  <si>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</si>
  <si>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</si>
  <si>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</si>
  <si>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</si>
  <si>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</si>
  <si>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</si>
  <si>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</si>
  <si>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</si>
  <si>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</si>
  <si>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</si>
  <si>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</si>
  <si>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</si>
  <si>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</si>
  <si>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</si>
  <si>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</si>
  <si>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</si>
  <si>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</si>
  <si>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</si>
  <si>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</si>
  <si>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</si>
  <si>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</si>
  <si>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</si>
  <si>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</si>
  <si>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</si>
  <si>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</si>
  <si>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</si>
  <si>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</si>
  <si>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</si>
  <si>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</si>
  <si>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</si>
  <si>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</si>
  <si>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</si>
  <si>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</si>
  <si>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</si>
  <si>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</si>
  <si>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</si>
  <si>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</si>
  <si>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</si>
  <si>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</si>
  <si>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</si>
  <si>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</si>
  <si>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</si>
  <si>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</si>
  <si>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</si>
  <si>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</si>
  <si>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</si>
  <si>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</si>
  <si>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</si>
  <si>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</si>
  <si>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</si>
  <si>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</si>
  <si>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</si>
  <si>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</si>
  <si>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</si>
  <si>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</si>
  <si>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</si>
  <si>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</si>
  <si>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</si>
  <si>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</si>
  <si>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</si>
  <si>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</si>
  <si>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</si>
  <si>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</si>
  <si>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</si>
  <si>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</si>
  <si>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</si>
  <si>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</si>
  <si>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</si>
  <si>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</si>
  <si>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</si>
  <si>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</si>
  <si>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</si>
  <si>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</si>
  <si>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</si>
  <si>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</si>
  <si>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</si>
  <si>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</si>
  <si>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</si>
  <si>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</si>
  <si>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</si>
  <si>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</si>
  <si>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</si>
  <si>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</si>
  <si>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</si>
  <si>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</si>
  <si>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</si>
  <si>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</si>
  <si>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</si>
  <si>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</si>
  <si>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</si>
  <si>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</si>
  <si>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</si>
  <si>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</si>
  <si>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</si>
  <si>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</si>
  <si>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</si>
  <si>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</si>
  <si>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</si>
  <si>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</si>
  <si>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</si>
  <si>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</si>
  <si>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</si>
  <si>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</si>
  <si>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</si>
  <si>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</si>
  <si>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</si>
  <si>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</si>
  <si>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</si>
  <si>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</si>
  <si>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</si>
  <si>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</si>
  <si>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</si>
  <si>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</si>
  <si>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</si>
  <si>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</si>
  <si>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</si>
  <si>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</si>
  <si>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</si>
  <si>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</si>
  <si>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</si>
  <si>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</si>
  <si>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</si>
  <si>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</si>
  <si>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</si>
  <si>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</si>
  <si>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</si>
  <si>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</si>
  <si>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</si>
  <si>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</si>
  <si>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</si>
  <si>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</si>
  <si>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</si>
  <si>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</si>
  <si>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</si>
  <si>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</si>
  <si>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</si>
  <si>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</si>
  <si>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</si>
  <si>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</si>
  <si>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</si>
  <si>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</si>
  <si>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</si>
  <si>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</si>
  <si>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</si>
  <si>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</si>
  <si>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</si>
  <si>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</si>
  <si>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</si>
  <si>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</si>
  <si>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</si>
  <si>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</si>
  <si>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</si>
  <si>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</si>
  <si>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</si>
  <si>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</si>
  <si>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</si>
  <si>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</si>
  <si>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</si>
  <si>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</si>
  <si>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</si>
  <si>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</si>
  <si>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</si>
  <si>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</si>
  <si>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</si>
  <si>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</si>
  <si>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</si>
  <si>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</si>
  <si>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</si>
  <si>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</si>
  <si>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</si>
  <si>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</si>
  <si>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</si>
  <si>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</si>
  <si>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</si>
  <si>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</si>
  <si>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</si>
  <si>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</si>
  <si>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</si>
  <si>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</si>
  <si>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</si>
  <si>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</si>
  <si>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</si>
  <si>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</si>
  <si>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</si>
  <si>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</si>
  <si>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</si>
  <si>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</si>
  <si>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</si>
  <si>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</si>
  <si>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</si>
  <si>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</si>
  <si>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</si>
  <si>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</si>
  <si>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</si>
  <si>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</si>
  <si>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</si>
  <si>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</si>
  <si>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</si>
  <si>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</si>
  <si>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</si>
  <si>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</si>
  <si>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</si>
  <si>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</si>
  <si>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</si>
  <si>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</si>
  <si>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</si>
  <si>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</si>
  <si>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</si>
  <si>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</si>
  <si>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</si>
  <si>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</si>
  <si>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</si>
  <si>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</si>
  <si>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</si>
  <si>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</si>
  <si>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</si>
  <si>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</si>
  <si>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</si>
  <si>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</si>
  <si>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</si>
  <si>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</si>
  <si>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</si>
  <si>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</si>
  <si>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</si>
  <si>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</si>
  <si>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</si>
  <si>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</si>
  <si>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</si>
  <si>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</si>
  <si>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</si>
  <si>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</si>
  <si>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</si>
  <si>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</si>
  <si>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</si>
  <si>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</si>
  <si>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</si>
  <si>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</si>
  <si>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</si>
  <si>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</si>
  <si>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</si>
  <si>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</si>
  <si>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</si>
  <si>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</si>
  <si>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</si>
  <si>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</si>
  <si>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</si>
  <si>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</si>
  <si>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</si>
  <si>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</si>
  <si>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</si>
  <si>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</si>
  <si>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</si>
  <si>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</si>
  <si>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</si>
  <si>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</si>
  <si>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</si>
  <si>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</si>
  <si>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</si>
  <si>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</si>
  <si>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</si>
  <si>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</si>
  <si>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</si>
  <si>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</si>
  <si>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</si>
  <si>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</si>
  <si>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</si>
  <si>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</si>
  <si>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</si>
  <si>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</si>
  <si>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</si>
  <si>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</si>
  <si>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</si>
  <si>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</si>
  <si>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</si>
  <si>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</si>
  <si>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</si>
  <si>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</si>
  <si>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</si>
  <si>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</si>
  <si>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</si>
  <si>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</si>
  <si>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</si>
  <si>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</si>
  <si>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</si>
  <si>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</si>
  <si>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</si>
  <si>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</si>
  <si>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</si>
  <si>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</si>
  <si>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</si>
  <si>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</si>
  <si>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</si>
  <si>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</si>
  <si>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</si>
  <si>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</si>
  <si>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</si>
  <si>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</si>
  <si>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</si>
  <si>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</si>
  <si>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</si>
  <si>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</si>
  <si>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</si>
  <si>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</si>
  <si>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</si>
  <si>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</si>
  <si>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</si>
  <si>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</si>
  <si>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</si>
  <si>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</si>
  <si>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</si>
  <si>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</si>
  <si>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</si>
  <si>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</si>
  <si>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</si>
  <si>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</si>
  <si>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</si>
  <si>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</si>
  <si>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</si>
  <si>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</si>
  <si>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</si>
  <si>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</si>
  <si>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</si>
  <si>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</si>
  <si>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</si>
  <si>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</si>
  <si>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</si>
  <si>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</si>
  <si>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</si>
  <si>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</si>
  <si>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</si>
  <si>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</si>
  <si>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</si>
  <si>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</si>
  <si>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</si>
  <si>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</si>
  <si>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</si>
  <si>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</si>
  <si>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</si>
  <si>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</si>
  <si>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</si>
  <si>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</si>
  <si>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</si>
  <si>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</si>
  <si>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</si>
  <si>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</si>
  <si>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</si>
  <si>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</si>
  <si>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</si>
  <si>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</si>
  <si>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</si>
  <si>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</si>
  <si>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</si>
  <si>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</si>
  <si>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</si>
  <si>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</si>
  <si>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</si>
  <si>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</si>
  <si>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</si>
  <si>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</si>
  <si>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</si>
  <si>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</si>
  <si>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</si>
  <si>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</si>
  <si>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</si>
  <si>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</si>
  <si>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</si>
  <si>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</si>
  <si>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</si>
  <si>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</si>
  <si>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</si>
  <si>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</si>
  <si>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</si>
  <si>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</si>
  <si>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</si>
  <si>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</si>
  <si>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</si>
  <si>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</si>
  <si>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</si>
  <si>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</si>
  <si>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</si>
  <si>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</si>
  <si>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</si>
  <si>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</si>
  <si>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</si>
  <si>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</si>
  <si>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</si>
  <si>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</si>
  <si>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</si>
  <si>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</si>
  <si>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</si>
  <si>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</si>
  <si>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</si>
  <si>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</si>
  <si>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</si>
  <si>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</si>
  <si>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</si>
  <si>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</si>
  <si>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</si>
  <si>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</si>
  <si>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</si>
  <si>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</si>
  <si>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</si>
  <si>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</si>
  <si>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</si>
  <si>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</si>
  <si>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</si>
  <si>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</si>
  <si>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</si>
  <si>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</si>
  <si>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</si>
  <si>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</si>
  <si>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</si>
  <si>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</si>
  <si>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</si>
  <si>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</si>
  <si>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</si>
  <si>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</si>
  <si>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</si>
  <si>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</si>
  <si>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</si>
  <si>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</si>
  <si>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</si>
  <si>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</si>
  <si>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</si>
  <si>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</si>
  <si>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</si>
  <si>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</si>
  <si>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</si>
  <si>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</si>
  <si>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</si>
  <si>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</si>
  <si>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</si>
  <si>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</si>
  <si>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</si>
  <si>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</si>
  <si>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</si>
  <si>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</si>
  <si>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</si>
  <si>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</si>
  <si>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</si>
  <si>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</si>
  <si>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</si>
  <si>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</si>
  <si>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</si>
  <si>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</si>
  <si>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</si>
  <si>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</si>
  <si>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</si>
  <si>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</si>
  <si>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</si>
  <si>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</si>
  <si>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</si>
  <si>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</si>
  <si>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</si>
  <si>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</si>
  <si>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</si>
  <si>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</si>
  <si>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</si>
  <si>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</si>
  <si>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</si>
  <si>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</si>
  <si>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</si>
  <si>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</si>
  <si>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</si>
  <si>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</si>
  <si>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</si>
  <si>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</si>
  <si>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</si>
  <si>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</si>
  <si>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</si>
  <si>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</si>
  <si>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</si>
  <si>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</si>
  <si>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</si>
  <si>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</si>
  <si>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</si>
  <si>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</si>
  <si>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</si>
  <si>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</si>
  <si>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</si>
  <si>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</si>
  <si>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</si>
  <si>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</si>
  <si>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</si>
  <si>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</si>
  <si>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</si>
  <si>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</si>
  <si>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</si>
  <si>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</si>
  <si>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</si>
  <si>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</si>
  <si>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</si>
  <si>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</si>
  <si>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</si>
  <si>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</si>
  <si>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</si>
  <si>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</si>
  <si>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</si>
  <si>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</si>
  <si>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</si>
  <si>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</si>
  <si>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</si>
  <si>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</si>
  <si>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</si>
  <si>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</si>
  <si>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</si>
  <si>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</si>
  <si>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</si>
  <si>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</si>
  <si>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</si>
  <si>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</si>
  <si>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</si>
  <si>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</si>
  <si>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</si>
  <si>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</si>
  <si>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</si>
  <si>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</si>
  <si>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</si>
  <si>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</si>
  <si>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</si>
  <si>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</si>
  <si>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</si>
  <si>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</si>
  <si>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</si>
  <si>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</si>
  <si>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</si>
  <si>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</si>
  <si>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</si>
  <si>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</si>
  <si>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</si>
  <si>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</si>
  <si>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</si>
  <si>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</si>
  <si>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</si>
  <si>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</si>
  <si>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</si>
  <si>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</si>
  <si>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</si>
  <si>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</si>
  <si>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</si>
  <si>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</si>
  <si>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</si>
  <si>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</si>
  <si>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</si>
  <si>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</si>
  <si>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</si>
  <si>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</si>
  <si>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</si>
  <si>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</si>
  <si>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</si>
  <si>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</si>
  <si>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</si>
  <si>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</si>
  <si>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</si>
  <si>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</si>
  <si>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</si>
  <si>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</si>
  <si>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</si>
  <si>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</si>
  <si>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</si>
  <si>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</si>
  <si>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</si>
  <si>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</si>
  <si>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</si>
  <si>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</si>
  <si>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</si>
  <si>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</si>
  <si>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</si>
  <si>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</si>
  <si>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</si>
  <si>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</si>
  <si>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</si>
  <si>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</si>
  <si>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</si>
  <si>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</si>
  <si>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</si>
  <si>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</si>
  <si>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</si>
  <si>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</si>
  <si>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</si>
  <si>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</si>
  <si>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</si>
  <si>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</si>
  <si>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</si>
  <si>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</si>
  <si>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</si>
  <si>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</si>
  <si>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</si>
  <si>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</si>
  <si>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</si>
  <si>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</si>
  <si>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</si>
  <si>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</si>
  <si>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</si>
  <si>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</si>
  <si>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</si>
  <si>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</si>
  <si>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</si>
  <si>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</si>
  <si>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</si>
  <si>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</si>
  <si>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</si>
  <si>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</si>
  <si>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</si>
  <si>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</si>
  <si>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</si>
  <si>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</si>
  <si>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</si>
  <si>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</si>
  <si>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</si>
  <si>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</si>
  <si>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</si>
  <si>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</si>
  <si>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</si>
  <si>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</si>
  <si>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</si>
  <si>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</si>
  <si>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</si>
  <si>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</si>
  <si>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</si>
  <si>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</si>
  <si>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</si>
  <si>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</si>
  <si>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</si>
  <si>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</si>
  <si>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</si>
  <si>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</si>
  <si>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</si>
  <si>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</si>
  <si>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</si>
  <si>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</si>
  <si>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</si>
  <si>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</si>
  <si>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</si>
  <si>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</si>
  <si>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</si>
  <si>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</si>
  <si>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</si>
  <si>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</si>
  <si>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</si>
  <si>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</si>
  <si>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</si>
  <si>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</si>
  <si>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</si>
  <si>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</si>
  <si>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</si>
  <si>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</si>
  <si>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</si>
  <si>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</si>
  <si>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</si>
  <si>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</si>
  <si>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</si>
  <si>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</si>
  <si>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</si>
  <si>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</si>
  <si>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</si>
  <si>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</si>
  <si>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</si>
  <si>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</si>
  <si>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</si>
  <si>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</si>
  <si>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</si>
  <si>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</si>
  <si>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</si>
  <si>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</si>
  <si>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</si>
  <si>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</si>
  <si>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</si>
  <si>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</si>
  <si>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</si>
  <si>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</si>
  <si>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</si>
  <si>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</si>
  <si>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</si>
  <si>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</si>
  <si>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</si>
  <si>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</si>
  <si>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</si>
  <si>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</si>
  <si>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</si>
  <si>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</si>
  <si>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</si>
  <si>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</si>
  <si>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</si>
  <si>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</si>
  <si>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</si>
  <si>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</si>
  <si>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</si>
  <si>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</si>
  <si>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</si>
  <si>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</si>
  <si>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</si>
  <si>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</si>
  <si>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</si>
  <si>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</si>
  <si>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</si>
  <si>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</si>
  <si>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</si>
  <si>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</si>
  <si>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</si>
  <si>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</si>
  <si>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</si>
  <si>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</si>
  <si>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</si>
  <si>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</si>
  <si>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</si>
  <si>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</si>
  <si>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</si>
  <si>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</si>
  <si>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</si>
  <si>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</si>
  <si>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</si>
  <si>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</si>
  <si>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</si>
  <si>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</si>
  <si>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</si>
  <si>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</si>
  <si>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</si>
  <si>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</si>
  <si>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</si>
  <si>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</si>
  <si>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</si>
  <si>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</si>
  <si>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</si>
  <si>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</si>
  <si>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</si>
  <si>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</si>
  <si>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</si>
  <si>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</si>
  <si>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</si>
  <si>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</si>
  <si>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</si>
  <si>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</si>
  <si>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</si>
  <si>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</si>
  <si>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</si>
  <si>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</si>
  <si>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</si>
  <si>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</si>
  <si>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</si>
  <si>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</si>
  <si>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</si>
  <si>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</si>
  <si>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</si>
  <si>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</si>
  <si>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</si>
  <si>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</si>
  <si>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</si>
  <si>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</si>
  <si>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</si>
  <si>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</si>
  <si>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</si>
  <si>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</si>
  <si>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</si>
  <si>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</si>
  <si>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</si>
  <si>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</si>
  <si>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</si>
  <si>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</si>
  <si>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</si>
  <si>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</si>
  <si>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</si>
  <si>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</si>
  <si>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</si>
  <si>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</si>
  <si>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</si>
  <si>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</si>
  <si>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</si>
  <si>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</si>
  <si>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</si>
  <si>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</si>
  <si>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</si>
  <si>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</si>
  <si>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</si>
  <si>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</si>
  <si>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</si>
  <si>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</si>
  <si>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</si>
  <si>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</si>
  <si>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</si>
  <si>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</si>
  <si>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</si>
  <si>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</si>
  <si>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</si>
  <si>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</si>
  <si>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</si>
  <si>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</si>
  <si>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</si>
  <si>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</si>
  <si>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</si>
  <si>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</si>
  <si>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</si>
  <si>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</si>
  <si>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</si>
  <si>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</si>
  <si>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</si>
  <si>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</si>
  <si>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</si>
  <si>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</si>
  <si>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</si>
  <si>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</si>
  <si>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</si>
  <si>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</si>
  <si>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</si>
  <si>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</si>
  <si>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</si>
  <si>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</si>
  <si>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</si>
  <si>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</si>
  <si>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</si>
  <si>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</si>
  <si>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</si>
  <si>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</si>
  <si>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</si>
  <si>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</si>
  <si>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</si>
  <si>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</si>
  <si>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</si>
  <si>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</si>
  <si>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</si>
  <si>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</si>
  <si>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</si>
  <si>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</si>
  <si>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</si>
  <si>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</si>
  <si>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</si>
  <si>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</si>
  <si>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</si>
  <si>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</si>
  <si>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</si>
  <si>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</si>
  <si>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</si>
  <si>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</si>
  <si>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</si>
  <si>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</si>
  <si>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</si>
  <si>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</si>
  <si>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</si>
  <si>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</si>
  <si>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</si>
  <si>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</si>
  <si>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</si>
  <si>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</si>
  <si>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</si>
  <si>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</si>
  <si>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</si>
  <si>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</si>
  <si>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</si>
  <si>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</si>
  <si>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</si>
  <si>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</si>
  <si>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</si>
  <si>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</si>
  <si>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</si>
  <si>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</si>
  <si>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</si>
  <si>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</si>
  <si>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</si>
  <si>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</si>
  <si>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</si>
  <si>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</si>
  <si>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</si>
  <si>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</si>
  <si>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</si>
  <si>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</si>
  <si>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</si>
  <si>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</si>
  <si>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</si>
  <si>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</si>
  <si>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</si>
  <si>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</si>
  <si>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</si>
  <si>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</si>
  <si>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</si>
  <si>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</si>
  <si>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</si>
  <si>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</si>
  <si>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</si>
  <si>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</si>
  <si>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</si>
  <si>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</si>
  <si>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</si>
  <si>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</si>
  <si>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</si>
  <si>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</si>
  <si>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</si>
  <si>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</si>
  <si>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</si>
  <si>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</si>
  <si>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</si>
  <si>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</si>
  <si>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</si>
  <si>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</si>
  <si>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</si>
  <si>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</si>
  <si>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</si>
  <si>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</si>
  <si>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</si>
  <si>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</si>
  <si>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</si>
  <si>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</si>
  <si>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</si>
  <si>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</si>
  <si>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</si>
  <si>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</si>
  <si>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</si>
  <si>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</si>
  <si>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</si>
  <si>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</si>
  <si>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</si>
  <si>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</si>
  <si>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</si>
  <si>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</si>
  <si>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</si>
  <si>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</si>
  <si>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</si>
  <si>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</si>
  <si>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</si>
  <si>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</si>
  <si>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</si>
  <si>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</si>
  <si>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</si>
  <si>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</si>
  <si>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</si>
  <si>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</si>
  <si>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</si>
  <si>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</si>
  <si>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</si>
  <si>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</si>
  <si>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</si>
  <si>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</si>
  <si>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</si>
  <si>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</si>
  <si>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</si>
  <si>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</si>
  <si>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</si>
  <si>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</si>
  <si>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</si>
  <si>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</si>
  <si>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</si>
  <si>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</si>
  <si>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</si>
  <si>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</si>
  <si>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</si>
  <si>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</si>
  <si>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</si>
  <si>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</si>
  <si>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</si>
  <si>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</si>
  <si>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</si>
  <si>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</si>
  <si>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</si>
  <si>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</si>
  <si>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</si>
  <si>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</si>
  <si>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</si>
  <si>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</si>
  <si>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</si>
  <si>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</si>
  <si>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</si>
  <si>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</si>
  <si>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</si>
  <si>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</si>
  <si>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</si>
  <si>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</si>
  <si>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</si>
  <si>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</si>
  <si>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</si>
  <si>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</si>
  <si>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</si>
  <si>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</si>
  <si>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</si>
  <si>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</si>
  <si>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</si>
  <si>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</si>
  <si>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</si>
  <si>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</si>
  <si>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</si>
  <si>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</si>
  <si>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</si>
  <si>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</si>
  <si>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</si>
  <si>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</si>
  <si>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</si>
  <si>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</si>
  <si>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</si>
  <si>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</si>
  <si>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</si>
  <si>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</si>
  <si>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</si>
  <si>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</si>
  <si>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</si>
  <si>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</si>
  <si>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</si>
  <si>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</si>
  <si>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</si>
  <si>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</si>
  <si>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</si>
  <si>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</si>
  <si>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</si>
  <si>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</si>
  <si>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</si>
  <si>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</si>
  <si>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</si>
  <si>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</si>
  <si>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</si>
  <si>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</si>
  <si>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</si>
  <si>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</si>
  <si>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</si>
  <si>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</si>
  <si>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</si>
  <si>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</si>
  <si>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</si>
  <si>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</si>
  <si>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</si>
  <si>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</si>
  <si>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</si>
  <si>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</si>
  <si>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</si>
  <si>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</si>
  <si>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</si>
  <si>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</si>
  <si>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</si>
  <si>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</si>
  <si>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</si>
  <si>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</si>
  <si>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</si>
  <si>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</si>
  <si>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</si>
  <si>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</si>
  <si>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</si>
  <si>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</si>
  <si>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</si>
  <si>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</si>
  <si>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</si>
  <si>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</si>
  <si>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</si>
  <si>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</si>
  <si>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</si>
  <si>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</si>
  <si>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</si>
  <si>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</si>
  <si>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</si>
  <si>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</si>
  <si>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</si>
  <si>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</si>
  <si>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</si>
  <si>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</si>
  <si>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</si>
  <si>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</si>
  <si>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</si>
  <si>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</si>
  <si>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</si>
  <si>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</si>
  <si>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</si>
  <si>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</si>
  <si>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</si>
  <si>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</si>
  <si>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</si>
  <si>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</si>
  <si>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</si>
  <si>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</si>
  <si>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</si>
  <si>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</si>
  <si>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</si>
  <si>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</si>
  <si>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</si>
  <si>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</si>
  <si>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</si>
  <si>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</si>
  <si>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</si>
  <si>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</si>
  <si>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</si>
  <si>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</si>
  <si>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</si>
  <si>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</si>
  <si>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</si>
  <si>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</si>
  <si>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</si>
  <si>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</si>
  <si>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</si>
  <si>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</si>
  <si>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</si>
  <si>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</si>
  <si>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</si>
  <si>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</si>
  <si>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</si>
  <si>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</si>
  <si>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</si>
  <si>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</si>
  <si>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</si>
  <si>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</si>
  <si>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</si>
  <si>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</si>
  <si>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</si>
  <si>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</si>
  <si>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</si>
  <si>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</si>
  <si>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</si>
  <si>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</si>
  <si>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</si>
  <si>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</si>
  <si>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</si>
  <si>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</si>
  <si>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</si>
  <si>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</si>
  <si>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</si>
  <si>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</si>
  <si>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</si>
  <si>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</si>
  <si>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</si>
  <si>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</si>
  <si>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</si>
  <si>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</si>
  <si>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</si>
  <si>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</si>
  <si>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</si>
  <si>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</si>
  <si>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</si>
  <si>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</si>
  <si>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</si>
  <si>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</si>
  <si>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</si>
  <si>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</si>
  <si>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</si>
  <si>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</si>
  <si>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</si>
  <si>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</si>
  <si>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</si>
  <si>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</si>
  <si>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</si>
  <si>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</si>
  <si>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</si>
  <si>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</si>
  <si>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</si>
  <si>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</si>
  <si>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</si>
  <si>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</si>
  <si>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</si>
  <si>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</si>
  <si>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</si>
  <si>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</si>
  <si>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</si>
  <si>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</si>
  <si>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</si>
  <si>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</si>
  <si>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</si>
  <si>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</si>
  <si>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</si>
  <si>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</si>
  <si>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</si>
  <si>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</si>
  <si>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</si>
  <si>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</si>
  <si>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</si>
  <si>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</si>
  <si>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</si>
  <si>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</si>
  <si>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</si>
  <si>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</si>
  <si>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</si>
  <si>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</si>
  <si>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</si>
  <si>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</si>
  <si>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</si>
  <si>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</si>
  <si>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</si>
  <si>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</si>
  <si>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</si>
  <si>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</si>
  <si>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</si>
  <si>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</si>
  <si>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</si>
  <si>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</si>
  <si>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</si>
  <si>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</si>
  <si>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</si>
  <si>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</si>
  <si>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</si>
  <si>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</si>
  <si>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</si>
  <si>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</si>
  <si>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</si>
  <si>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</si>
  <si>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</si>
  <si>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</si>
  <si>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</si>
  <si>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</si>
  <si>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</si>
  <si>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</si>
  <si>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</si>
  <si>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</si>
  <si>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</si>
  <si>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</si>
  <si>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</si>
  <si>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</si>
  <si>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</si>
  <si>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</si>
  <si>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</si>
  <si>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</si>
  <si>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</si>
  <si>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</si>
  <si>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</si>
  <si>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</si>
  <si>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</si>
  <si>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</si>
  <si>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</si>
  <si>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</si>
  <si>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</si>
  <si>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</si>
  <si>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</si>
  <si>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</si>
  <si>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</si>
  <si>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</si>
  <si>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</si>
  <si>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</si>
  <si>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</si>
  <si>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</si>
  <si>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</si>
  <si>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</si>
  <si>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</si>
  <si>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</si>
  <si>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</si>
  <si>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</si>
  <si>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</si>
  <si>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</si>
  <si>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</si>
  <si>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</si>
  <si>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</si>
  <si>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</si>
  <si>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</si>
  <si>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</si>
  <si>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</si>
  <si>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</si>
  <si>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</si>
  <si>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</si>
  <si>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</si>
  <si>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</si>
  <si>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</si>
  <si>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</si>
  <si>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</si>
  <si>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</si>
  <si>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</si>
  <si>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</si>
  <si>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</si>
  <si>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</si>
  <si>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</si>
  <si>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</si>
  <si>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</si>
  <si>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</si>
  <si>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</si>
  <si>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</si>
  <si>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</si>
  <si>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</si>
  <si>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</si>
  <si>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</si>
  <si>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</si>
  <si>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</si>
  <si>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</si>
  <si>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</si>
  <si>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</si>
  <si>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</si>
  <si>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</si>
  <si>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</si>
  <si>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</si>
  <si>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</si>
  <si>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</si>
  <si>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</si>
  <si>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</si>
  <si>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</si>
  <si>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</si>
  <si>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</si>
  <si>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</si>
  <si>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</si>
  <si>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</si>
  <si>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</si>
  <si>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</si>
  <si>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</si>
  <si>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</si>
  <si>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</si>
  <si>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</si>
  <si>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</si>
  <si>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</si>
  <si>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</si>
  <si>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</si>
  <si>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</si>
  <si>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</si>
  <si>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</si>
  <si>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</si>
  <si>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</si>
  <si>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</si>
  <si>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</si>
  <si>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</si>
  <si>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</si>
  <si>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</si>
  <si>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</si>
  <si>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</si>
  <si>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</si>
  <si>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</si>
  <si>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</si>
  <si>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</si>
  <si>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</si>
  <si>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</si>
  <si>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</si>
  <si>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</si>
  <si>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</si>
  <si>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</si>
  <si>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</si>
  <si>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</si>
  <si>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</si>
  <si>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</si>
  <si>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</si>
  <si>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</si>
  <si>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</si>
  <si>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</si>
  <si>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</si>
  <si>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</si>
  <si>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</si>
  <si>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</si>
  <si>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</si>
  <si>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</si>
  <si>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</si>
  <si>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</si>
  <si>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</si>
  <si>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</si>
  <si>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</si>
  <si>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</si>
  <si>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</si>
  <si>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</si>
  <si>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</si>
  <si>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</si>
  <si>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</si>
  <si>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</si>
  <si>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</si>
  <si>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</si>
  <si>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</si>
  <si>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</si>
  <si>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</si>
  <si>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</si>
  <si>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</si>
  <si>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</si>
  <si>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</si>
  <si>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</si>
  <si>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</si>
  <si>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</si>
  <si>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</si>
  <si>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</si>
  <si>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</si>
  <si>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</si>
  <si>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</si>
  <si>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</si>
  <si>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</si>
  <si>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</si>
  <si>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</si>
  <si>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</si>
  <si>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</si>
  <si>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</si>
  <si>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</si>
  <si>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</si>
  <si>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</si>
  <si>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</si>
  <si>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</si>
  <si>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</si>
  <si>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</si>
  <si>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</si>
  <si>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</si>
  <si>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</si>
  <si>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</si>
  <si>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</si>
  <si>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</si>
  <si>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</si>
  <si>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</si>
  <si>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</si>
  <si>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</si>
  <si>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</si>
  <si>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</si>
  <si>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</si>
  <si>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</si>
  <si>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</si>
  <si>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</si>
  <si>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</si>
  <si>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</si>
  <si>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</si>
  <si>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</si>
  <si>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</si>
  <si>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</si>
  <si>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</si>
  <si>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</si>
  <si>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</si>
  <si>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</si>
  <si>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</si>
  <si>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</si>
  <si>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</si>
  <si>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</si>
  <si>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</si>
  <si>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</si>
  <si>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</si>
  <si>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</si>
  <si>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</si>
  <si>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</si>
  <si>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</si>
  <si>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</si>
  <si>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</si>
  <si>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</si>
  <si>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</si>
  <si>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</si>
  <si>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</si>
  <si>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</si>
  <si>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</si>
  <si>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</si>
  <si>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</si>
  <si>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</si>
  <si>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</si>
  <si>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</si>
  <si>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</si>
  <si>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</si>
  <si>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</si>
  <si>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</si>
  <si>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</si>
  <si>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</si>
  <si>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</si>
  <si>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</si>
  <si>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</si>
  <si>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</si>
  <si>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</si>
  <si>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</si>
  <si>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</si>
  <si>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</si>
  <si>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</si>
  <si>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</si>
  <si>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</si>
  <si>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</si>
  <si>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</si>
  <si>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</si>
  <si>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</si>
  <si>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</si>
  <si>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</si>
  <si>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</si>
  <si>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</si>
  <si>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</si>
  <si>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</si>
  <si>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</si>
  <si>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</si>
  <si>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</si>
  <si>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</si>
  <si>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</si>
  <si>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</si>
  <si>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</si>
  <si>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</si>
  <si>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</si>
  <si>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</si>
  <si>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</si>
  <si>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</si>
  <si>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</si>
  <si>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</si>
  <si>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</si>
  <si>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</si>
  <si>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</si>
  <si>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</si>
  <si>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</si>
  <si>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</si>
  <si>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</si>
  <si>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</si>
  <si>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</si>
  <si>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</si>
  <si>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</si>
  <si>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</si>
  <si>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</si>
  <si>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</si>
  <si>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</si>
  <si>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</si>
  <si>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</si>
  <si>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</si>
  <si>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</si>
  <si>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</si>
  <si>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</si>
  <si>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</si>
  <si>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</si>
  <si>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</si>
  <si>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</si>
  <si>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</si>
  <si>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</si>
  <si>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</si>
  <si>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</si>
  <si>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</si>
  <si>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</si>
  <si>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</si>
  <si>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</si>
  <si>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</si>
  <si>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</si>
  <si>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</si>
  <si>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</si>
  <si>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</si>
  <si>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</si>
  <si>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</si>
  <si>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</si>
  <si>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</si>
  <si>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</si>
  <si>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</si>
  <si>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</si>
  <si>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</si>
  <si>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</si>
  <si>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</si>
  <si>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</si>
  <si>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</si>
  <si>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</si>
  <si>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</si>
  <si>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</si>
  <si>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</si>
  <si>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</si>
  <si>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</si>
  <si>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</si>
  <si>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</si>
  <si>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</si>
  <si>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</si>
  <si>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</si>
  <si>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</si>
  <si>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</si>
  <si>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</si>
  <si>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</si>
  <si>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</si>
  <si>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</si>
  <si>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</si>
  <si>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</si>
  <si>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</si>
  <si>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</si>
  <si>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</si>
  <si>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</si>
  <si>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</si>
  <si>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</si>
  <si>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</si>
  <si>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</si>
  <si>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</si>
  <si>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</si>
  <si>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</si>
  <si>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</si>
  <si>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</si>
  <si>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</si>
  <si>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</si>
  <si>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</si>
  <si>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</si>
  <si>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</si>
  <si>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</si>
  <si>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</si>
  <si>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</si>
  <si>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</si>
  <si>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</si>
  <si>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</si>
  <si>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</si>
  <si>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</si>
  <si>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</si>
  <si>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</si>
  <si>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</si>
  <si>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</si>
  <si>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</si>
  <si>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</si>
  <si>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</si>
  <si>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</si>
  <si>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</si>
  <si>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</si>
  <si>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</si>
  <si>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</si>
  <si>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</si>
  <si>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</si>
  <si>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</si>
  <si>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</si>
  <si>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</si>
  <si>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</si>
  <si>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</si>
  <si>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</si>
  <si>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</si>
  <si>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</si>
  <si>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</si>
  <si>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</si>
  <si>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</si>
  <si>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</si>
  <si>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</si>
  <si>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</si>
  <si>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</si>
  <si>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</si>
  <si>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</si>
  <si>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</si>
  <si>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</si>
  <si>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</si>
  <si>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</si>
  <si>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</si>
  <si>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</si>
  <si>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</si>
  <si>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</si>
  <si>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</si>
  <si>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</si>
  <si>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</si>
  <si>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</si>
  <si>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</si>
  <si>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</si>
  <si>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</si>
  <si>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</si>
  <si>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</si>
  <si>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</si>
  <si>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</si>
  <si>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</si>
  <si>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</si>
  <si>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</si>
  <si>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</si>
  <si>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</si>
  <si>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</si>
  <si>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</si>
  <si>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</si>
  <si>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</si>
  <si>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</si>
  <si>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</si>
  <si>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</si>
  <si>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</si>
  <si>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</si>
  <si>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</si>
  <si>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</si>
  <si>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</si>
  <si>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</si>
  <si>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</si>
  <si>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</si>
  <si>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</si>
  <si>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</si>
  <si>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</si>
  <si>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</si>
  <si>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</si>
  <si>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</si>
  <si>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</si>
  <si>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</si>
  <si>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</si>
  <si>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</si>
  <si>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</si>
  <si>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</si>
  <si>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</si>
  <si>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</si>
  <si>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</si>
  <si>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</si>
  <si>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</si>
  <si>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</si>
  <si>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</si>
  <si>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</si>
  <si>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</si>
  <si>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</si>
  <si>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</si>
  <si>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</si>
  <si>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</si>
  <si>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</si>
  <si>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</si>
  <si>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</si>
  <si>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</si>
  <si>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</si>
  <si>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</si>
  <si>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</si>
  <si>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</si>
  <si>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</si>
  <si>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</si>
  <si>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</si>
  <si>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</si>
  <si>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</si>
  <si>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</si>
  <si>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</si>
  <si>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</si>
  <si>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</si>
  <si>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</si>
  <si>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</si>
  <si>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</si>
  <si>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</si>
  <si>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</si>
  <si>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</si>
  <si>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</si>
  <si>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</si>
  <si>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</si>
  <si>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</si>
  <si>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</si>
  <si>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</si>
  <si>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</si>
  <si>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</si>
  <si>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</si>
  <si>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</si>
  <si>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</si>
  <si>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</si>
  <si>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</si>
  <si>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</si>
  <si>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</si>
  <si>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</si>
  <si>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</si>
  <si>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</si>
  <si>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</si>
  <si>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</si>
  <si>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</si>
  <si>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</si>
  <si>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</si>
  <si>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</si>
  <si>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</si>
  <si>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</si>
  <si>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</si>
  <si>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</si>
  <si>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</si>
  <si>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</si>
  <si>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</si>
  <si>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</si>
  <si>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</si>
  <si>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</si>
  <si>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</si>
  <si>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</si>
  <si>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</si>
  <si>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</si>
  <si>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</si>
  <si>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</si>
  <si>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</si>
  <si>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</si>
  <si>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</si>
  <si>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</si>
  <si>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</si>
  <si>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</si>
  <si>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</si>
  <si>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</si>
  <si>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</si>
  <si>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</si>
  <si>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</si>
  <si>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</si>
  <si>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</si>
  <si>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</si>
  <si>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</si>
  <si>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</si>
  <si>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</si>
  <si>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</si>
  <si>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</si>
  <si>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</si>
  <si>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</si>
  <si>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</si>
  <si>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</si>
  <si>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</si>
  <si>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</si>
  <si>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</si>
  <si>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</si>
  <si>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</si>
  <si>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</si>
  <si>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</si>
  <si>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</si>
  <si>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</si>
  <si>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</si>
  <si>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</si>
  <si>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</si>
  <si>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</si>
  <si>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</si>
  <si>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</si>
  <si>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</si>
  <si>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</si>
  <si>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</si>
  <si>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</si>
  <si>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</si>
  <si>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</si>
  <si>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</si>
  <si>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</si>
  <si>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</si>
  <si>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</si>
  <si>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</si>
  <si>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</si>
  <si>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</si>
  <si>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</si>
  <si>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</si>
  <si>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</si>
  <si>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</si>
  <si>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</si>
  <si>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</si>
  <si>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</si>
  <si>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</si>
  <si>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</si>
  <si>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</si>
  <si>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</si>
  <si>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</si>
  <si>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</si>
  <si>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</si>
  <si>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</si>
  <si>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</si>
  <si>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</si>
  <si>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</si>
  <si>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</si>
  <si>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</si>
  <si>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</si>
  <si>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</si>
  <si>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</si>
  <si>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</si>
  <si>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</si>
  <si>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</si>
  <si>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</si>
  <si>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</si>
  <si>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</si>
  <si>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</si>
  <si>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</si>
  <si>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</si>
  <si>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</si>
  <si>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</si>
  <si>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</si>
  <si>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</si>
  <si>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</si>
  <si>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</si>
  <si>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</si>
  <si>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</si>
  <si>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</si>
  <si>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</si>
  <si>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</si>
  <si>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</si>
  <si>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</si>
  <si>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</si>
  <si>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</si>
  <si>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</si>
  <si>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</si>
  <si>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</si>
  <si>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</si>
  <si>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</si>
  <si>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</si>
  <si>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</si>
  <si>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</si>
  <si>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</si>
  <si>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</si>
  <si>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</si>
  <si>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</si>
  <si>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</si>
  <si>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</si>
  <si>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</si>
  <si>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</si>
  <si>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</si>
  <si>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</si>
  <si>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</si>
  <si>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</si>
  <si>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</si>
  <si>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</si>
  <si>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</si>
  <si>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</si>
  <si>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</si>
  <si>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</si>
  <si>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</si>
  <si>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</si>
  <si>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</si>
  <si>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</si>
  <si>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</si>
  <si>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</si>
  <si>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</si>
  <si>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</si>
  <si>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</si>
  <si>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</si>
  <si>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</si>
  <si>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</si>
  <si>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</si>
  <si>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</si>
  <si>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</si>
  <si>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</si>
  <si>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</si>
  <si>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</si>
  <si>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</si>
  <si>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</si>
  <si>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</si>
  <si>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</si>
  <si>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</si>
  <si>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</si>
  <si>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</si>
  <si>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</si>
  <si>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</si>
  <si>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</si>
  <si>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</si>
  <si>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</si>
  <si>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</si>
  <si>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</si>
  <si>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</si>
  <si>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</si>
  <si>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</si>
  <si>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</si>
  <si>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</si>
  <si>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</si>
  <si>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</si>
  <si>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</si>
  <si>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</si>
  <si>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</si>
  <si>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</si>
  <si>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</si>
  <si>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</si>
  <si>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</si>
  <si>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</si>
  <si>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</si>
  <si>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</si>
  <si>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</si>
  <si>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</si>
  <si>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</si>
  <si>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</si>
  <si>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</si>
  <si>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</si>
  <si>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</si>
  <si>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</si>
  <si>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</si>
  <si>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</si>
  <si>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</si>
  <si>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</si>
  <si>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</si>
  <si>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</si>
  <si>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</si>
  <si>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</si>
  <si>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</si>
  <si>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</si>
  <si>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</si>
  <si>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</si>
  <si>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</si>
  <si>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</si>
  <si>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</si>
  <si>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</si>
  <si>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</si>
  <si>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</si>
  <si>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</si>
  <si>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</si>
  <si>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</si>
  <si>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</si>
  <si>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</si>
  <si>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</si>
  <si>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</si>
  <si>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</si>
  <si>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</si>
  <si>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</si>
  <si>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</si>
  <si>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</si>
  <si>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</si>
  <si>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</si>
  <si>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</si>
  <si>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</si>
  <si>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</si>
  <si>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</si>
  <si>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</si>
  <si>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</si>
  <si>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</si>
  <si>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</si>
  <si>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</si>
  <si>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</si>
  <si>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</si>
  <si>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</si>
  <si>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</si>
  <si>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</si>
  <si>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</si>
  <si>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</si>
  <si>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</si>
  <si>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</si>
  <si>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</si>
  <si>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</si>
  <si>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</si>
  <si>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</si>
  <si>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</si>
  <si>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</si>
  <si>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</si>
  <si>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</si>
  <si>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</si>
  <si>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</si>
  <si>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</si>
  <si>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</si>
  <si>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</si>
  <si>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</si>
  <si>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</si>
  <si>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</si>
  <si>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</si>
  <si>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</si>
  <si>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</si>
  <si>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</si>
  <si>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</si>
  <si>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</si>
  <si>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</si>
  <si>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</si>
  <si>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</si>
  <si>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</si>
  <si>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</si>
  <si>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</si>
  <si>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</si>
  <si>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</si>
  <si>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</si>
  <si>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</si>
  <si>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</si>
  <si>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</si>
  <si>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</si>
  <si>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</si>
  <si>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</si>
  <si>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</si>
  <si>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</si>
  <si>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</si>
  <si>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</si>
  <si>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</si>
  <si>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</si>
  <si>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</si>
  <si>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</si>
  <si>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</si>
  <si>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</si>
  <si>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</si>
  <si>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</si>
  <si>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</si>
  <si>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</si>
  <si>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</si>
  <si>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</si>
  <si>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</si>
  <si>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</si>
  <si>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</si>
  <si>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</si>
  <si>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</si>
  <si>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</si>
  <si>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</si>
  <si>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</si>
  <si>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</si>
  <si>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</si>
  <si>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</si>
  <si>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</si>
  <si>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</si>
  <si>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</si>
  <si>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</si>
  <si>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</si>
  <si>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</si>
  <si>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</si>
  <si>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</si>
  <si>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</si>
  <si>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</si>
  <si>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</si>
  <si>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</si>
  <si>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</si>
  <si>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</si>
  <si>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</si>
  <si>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</si>
  <si>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</si>
  <si>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</si>
  <si>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</si>
  <si>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</si>
  <si>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</si>
  <si>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</si>
  <si>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</si>
  <si>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</si>
  <si>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</si>
  <si>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</si>
  <si>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</si>
  <si>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</si>
  <si>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</si>
  <si>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</si>
  <si>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</si>
  <si>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</si>
  <si>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</si>
  <si>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</si>
  <si>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</si>
  <si>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</si>
  <si>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</si>
  <si>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</si>
  <si>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</si>
  <si>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</si>
  <si>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</si>
  <si>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</si>
  <si>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</si>
  <si>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</si>
  <si>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</si>
  <si>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</si>
  <si>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</si>
  <si>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</si>
  <si>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</si>
  <si>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</si>
  <si>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</si>
  <si>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</si>
  <si>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</si>
  <si>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</si>
  <si>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</si>
  <si>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</si>
  <si>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</si>
  <si>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</si>
  <si>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</si>
  <si>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</si>
  <si>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</si>
  <si>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</si>
  <si>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</si>
  <si>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</si>
  <si>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</si>
  <si>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</si>
  <si>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</si>
  <si>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</si>
  <si>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</si>
  <si>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</si>
  <si>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</si>
  <si>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</si>
  <si>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</si>
  <si>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</si>
  <si>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</si>
  <si>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</si>
  <si>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</si>
  <si>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</si>
  <si>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</si>
  <si>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</si>
  <si>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</si>
  <si>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</si>
  <si>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</si>
  <si>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</si>
  <si>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</si>
  <si>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</si>
  <si>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</si>
  <si>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</si>
  <si>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</si>
  <si>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</si>
  <si>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</si>
  <si>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</si>
  <si>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</si>
  <si>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</si>
  <si>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</si>
  <si>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</si>
  <si>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</si>
  <si>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</si>
  <si>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</si>
  <si>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</si>
  <si>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</si>
  <si>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</si>
  <si>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</si>
  <si>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</si>
  <si>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</si>
  <si>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</si>
  <si>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</si>
  <si>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</si>
  <si>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</si>
  <si>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</si>
  <si>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</si>
  <si>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</si>
  <si>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</si>
  <si>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</si>
  <si>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</si>
  <si>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</si>
  <si>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</si>
  <si>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</si>
  <si>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</si>
  <si>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</si>
  <si>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</si>
  <si>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</si>
  <si>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</si>
  <si>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</si>
  <si>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</si>
  <si>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</si>
  <si>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</si>
  <si>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</si>
  <si>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</si>
  <si>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</si>
  <si>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</si>
  <si>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</si>
  <si>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</si>
  <si>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</si>
  <si>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</si>
  <si>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</si>
  <si>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</si>
  <si>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</si>
  <si>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</si>
  <si>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</si>
  <si>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</si>
  <si>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</si>
  <si>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</si>
  <si>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</si>
  <si>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</si>
  <si>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</si>
  <si>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</si>
  <si>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</si>
  <si>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</si>
  <si>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</si>
  <si>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</si>
  <si>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</si>
  <si>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</si>
  <si>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</si>
  <si>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</si>
  <si>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</si>
  <si>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</si>
  <si>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</si>
  <si>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</si>
  <si>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</si>
  <si>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</si>
  <si>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</si>
  <si>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</si>
  <si>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</si>
  <si>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</si>
  <si>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</si>
  <si>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</si>
  <si>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</si>
  <si>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</si>
  <si>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</si>
  <si>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</si>
  <si>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</si>
  <si>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</si>
  <si>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</si>
  <si>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</si>
  <si>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</si>
  <si>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</si>
  <si>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</si>
  <si>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</si>
  <si>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</si>
  <si>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</si>
  <si>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</si>
  <si>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</si>
  <si>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</si>
  <si>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</si>
  <si>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</si>
  <si>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</si>
  <si>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</si>
  <si>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</si>
  <si>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</si>
  <si>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</si>
  <si>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</si>
  <si>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</si>
  <si>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</si>
  <si>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</si>
  <si>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</si>
  <si>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</si>
  <si>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</si>
  <si>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</si>
  <si>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</si>
  <si>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</si>
  <si>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</si>
  <si>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</si>
  <si>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</si>
  <si>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</si>
  <si>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</si>
  <si>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</si>
  <si>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</si>
  <si>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</si>
  <si>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</si>
  <si>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</si>
  <si>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</si>
  <si>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</si>
  <si>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</si>
  <si>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</si>
  <si>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</si>
  <si>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</si>
  <si>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</si>
  <si>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</si>
  <si>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</si>
  <si>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</si>
  <si>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</si>
  <si>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</si>
  <si>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</si>
  <si>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</si>
  <si>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</si>
  <si>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</si>
  <si>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</si>
  <si>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</si>
  <si>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</si>
  <si>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</si>
  <si>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</si>
  <si>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</si>
  <si>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</si>
  <si>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</si>
  <si>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</si>
  <si>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</si>
  <si>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</si>
  <si>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</si>
  <si>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</si>
  <si>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</si>
  <si>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</si>
  <si>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</si>
  <si>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</si>
  <si>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</si>
  <si>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</si>
  <si>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</si>
  <si>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</si>
  <si>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</si>
  <si>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</si>
  <si>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</si>
  <si>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</si>
  <si>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</si>
  <si>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</si>
  <si>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</si>
  <si>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</si>
  <si>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</si>
  <si>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</si>
  <si>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</si>
  <si>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</si>
  <si>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</si>
  <si>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</si>
  <si>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</si>
  <si>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</si>
  <si>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</si>
  <si>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</si>
  <si>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</si>
  <si>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</si>
  <si>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</si>
  <si>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</si>
  <si>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</si>
  <si>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</si>
  <si>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</si>
  <si>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</si>
  <si>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</si>
  <si>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</si>
  <si>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</si>
  <si>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</si>
  <si>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</si>
  <si>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</si>
  <si>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</si>
  <si>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</si>
  <si>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</si>
  <si>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</si>
  <si>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</si>
  <si>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</si>
  <si>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</si>
  <si>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</si>
  <si>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</si>
  <si>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</si>
  <si>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</si>
  <si>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</si>
  <si>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</si>
  <si>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</si>
  <si>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</si>
  <si>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</si>
  <si>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</si>
  <si>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</si>
  <si>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</si>
  <si>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</si>
  <si>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</si>
  <si>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</si>
  <si>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</si>
  <si>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</si>
  <si>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</si>
  <si>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</si>
  <si>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</si>
  <si>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</si>
  <si>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</si>
  <si>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</si>
  <si>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</si>
  <si>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</si>
  <si>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</si>
  <si>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</si>
  <si>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</si>
  <si>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</si>
  <si>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</si>
  <si>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</si>
  <si>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</si>
  <si>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</si>
  <si>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</si>
  <si>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</si>
  <si>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</si>
  <si>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</si>
  <si>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</si>
  <si>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</si>
  <si>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</si>
  <si>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</si>
  <si>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</si>
  <si>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</si>
  <si>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</si>
  <si>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</si>
  <si>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</si>
  <si>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</si>
  <si>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</si>
  <si>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</si>
  <si>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</si>
  <si>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</si>
  <si>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</si>
  <si>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</si>
  <si>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</si>
  <si>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</si>
  <si>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</si>
  <si>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</si>
  <si>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</si>
  <si>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</si>
  <si>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</si>
  <si>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</si>
  <si>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</si>
  <si>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</si>
  <si>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</si>
  <si>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</si>
  <si>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</si>
  <si>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</si>
  <si>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</si>
  <si>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</si>
  <si>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</si>
  <si>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</si>
  <si>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</si>
  <si>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</si>
  <si>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</si>
  <si>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</si>
  <si>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</si>
  <si>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</si>
  <si>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</si>
  <si>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</si>
  <si>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</si>
  <si>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</si>
  <si>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</si>
  <si>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</si>
  <si>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</si>
  <si>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</si>
  <si>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</si>
  <si>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</si>
  <si>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</si>
  <si>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</si>
  <si>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</si>
  <si>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</si>
  <si>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</si>
  <si>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</si>
  <si>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</si>
  <si>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</si>
  <si>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</si>
  <si>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</si>
  <si>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</si>
  <si>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</si>
  <si>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</si>
  <si>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</si>
  <si>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</si>
  <si>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</si>
  <si>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</si>
  <si>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</si>
  <si>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</si>
  <si>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</si>
  <si>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</si>
  <si>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</si>
  <si>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</si>
  <si>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</si>
  <si>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</si>
  <si>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</si>
  <si>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</si>
  <si>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</si>
  <si>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</si>
  <si>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</si>
  <si>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</si>
  <si>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</si>
  <si>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</si>
  <si>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</si>
  <si>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</si>
  <si>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</si>
  <si>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</si>
  <si>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</si>
  <si>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</si>
  <si>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</si>
  <si>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</si>
  <si>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</si>
  <si>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</si>
  <si>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</si>
  <si>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</si>
  <si>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</si>
  <si>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</si>
  <si>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</si>
  <si>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</si>
  <si>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</si>
  <si>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</si>
  <si>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</si>
  <si>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</si>
  <si>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</si>
  <si>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</si>
  <si>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</si>
  <si>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</si>
  <si>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</si>
  <si>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</si>
  <si>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</si>
  <si>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</si>
  <si>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</si>
  <si>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</si>
  <si>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</si>
  <si>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</si>
  <si>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</si>
  <si>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</si>
  <si>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</si>
  <si>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</si>
  <si>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</si>
  <si>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</si>
  <si>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</si>
  <si>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</si>
  <si>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</si>
  <si>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</si>
  <si>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</si>
  <si>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</si>
  <si>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</si>
  <si>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</si>
  <si>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</si>
  <si>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</si>
  <si>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</si>
  <si>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</si>
  <si>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</si>
  <si>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</si>
  <si>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</si>
  <si>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</si>
  <si>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</si>
  <si>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</si>
  <si>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</si>
  <si>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</si>
  <si>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</si>
  <si>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</si>
  <si>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</si>
  <si>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</si>
  <si>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</si>
  <si>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</si>
  <si>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</si>
  <si>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</si>
  <si>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</si>
  <si>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</si>
  <si>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</si>
  <si>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</si>
  <si>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</si>
  <si>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</si>
  <si>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</si>
  <si>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</si>
  <si>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</si>
  <si>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</si>
  <si>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</si>
  <si>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</si>
  <si>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</si>
  <si>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</si>
  <si>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</si>
  <si>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</si>
  <si>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</si>
  <si>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</si>
  <si>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</si>
  <si>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</si>
  <si>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</si>
  <si>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</si>
  <si>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</si>
  <si>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</si>
  <si>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</si>
  <si>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</si>
  <si>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</si>
  <si>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</si>
  <si>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</si>
  <si>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</si>
  <si>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</si>
  <si>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</si>
  <si>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</si>
  <si>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</si>
  <si>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</si>
  <si>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</si>
  <si>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</si>
  <si>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</si>
  <si>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</si>
  <si>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</si>
  <si>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</si>
  <si>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</si>
  <si>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</si>
  <si>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</si>
  <si>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</si>
  <si>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</si>
  <si>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</si>
  <si>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</si>
  <si>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</si>
  <si>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</si>
  <si>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</si>
  <si>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</si>
  <si>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</si>
  <si>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</si>
  <si>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</si>
  <si>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</si>
  <si>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</si>
  <si>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</si>
  <si>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</si>
  <si>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</si>
  <si>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</si>
  <si>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</si>
  <si>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</si>
  <si>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</si>
  <si>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</si>
  <si>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</si>
  <si>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</si>
  <si>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</si>
  <si>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</si>
  <si>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</si>
  <si>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</si>
  <si>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</si>
  <si>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</si>
  <si>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</si>
  <si>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</si>
  <si>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</si>
  <si>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</si>
  <si>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</si>
  <si>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</si>
  <si>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</si>
  <si>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</si>
  <si>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</si>
  <si>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</si>
  <si>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</si>
  <si>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</si>
  <si>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</si>
  <si>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</si>
  <si>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</si>
  <si>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</si>
  <si>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</si>
  <si>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</si>
  <si>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</si>
  <si>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</si>
  <si>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</si>
  <si>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</si>
  <si>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</si>
  <si>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</si>
  <si>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</si>
  <si>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</si>
  <si>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</si>
  <si>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</si>
  <si>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</si>
  <si>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</si>
  <si>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</si>
  <si>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</si>
  <si>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</si>
  <si>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</si>
  <si>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</si>
  <si>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</si>
  <si>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</si>
  <si>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</si>
  <si>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</si>
  <si>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</si>
  <si>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</si>
  <si>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</si>
  <si>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</si>
  <si>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</si>
  <si>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</si>
  <si>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</si>
  <si>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</si>
  <si>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</si>
  <si>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</si>
  <si>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</si>
  <si>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</si>
  <si>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</si>
  <si>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</si>
  <si>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</si>
  <si>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</si>
  <si>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</si>
  <si>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</si>
  <si>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</si>
  <si>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</si>
  <si>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</si>
  <si>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</si>
  <si>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</si>
  <si>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</si>
  <si>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</si>
  <si>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</si>
  <si>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</si>
  <si>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</si>
  <si>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</si>
  <si>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</si>
  <si>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</si>
  <si>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</si>
  <si>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</si>
  <si>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</si>
  <si>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</si>
  <si>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</si>
  <si>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</si>
  <si>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</si>
  <si>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</si>
  <si>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</si>
  <si>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</si>
  <si>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</si>
  <si>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</si>
  <si>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</si>
  <si>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</si>
  <si>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</si>
  <si>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</si>
  <si>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</si>
  <si>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</si>
  <si>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</si>
  <si>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</si>
  <si>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</si>
  <si>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</si>
  <si>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</si>
  <si>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</si>
  <si>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</si>
  <si>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</si>
  <si>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</si>
  <si>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</si>
  <si>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</si>
  <si>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</si>
  <si>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</si>
  <si>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</si>
  <si>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</si>
  <si>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</si>
  <si>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</si>
  <si>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</si>
  <si>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</si>
  <si>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</si>
  <si>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</si>
  <si>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</si>
  <si>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</si>
  <si>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</si>
  <si>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</si>
  <si>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</si>
  <si>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</si>
  <si>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</si>
  <si>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</si>
  <si>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</si>
  <si>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</si>
  <si>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</si>
  <si>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</si>
  <si>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</si>
  <si>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</si>
  <si>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</si>
  <si>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</si>
  <si>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</si>
  <si>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</si>
  <si>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</si>
  <si>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</si>
  <si>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</si>
  <si>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</si>
  <si>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</si>
  <si>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</si>
  <si>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</si>
  <si>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</si>
  <si>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</si>
  <si>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</si>
  <si>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</si>
  <si>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</si>
  <si>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</si>
  <si>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</si>
  <si>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</si>
  <si>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</si>
  <si>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</si>
  <si>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</si>
  <si>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</si>
  <si>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</si>
  <si>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</si>
  <si>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</si>
  <si>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</si>
  <si>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</si>
  <si>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</si>
  <si>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</si>
  <si>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</si>
  <si>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</si>
  <si>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</si>
  <si>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</si>
  <si>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</si>
  <si>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</si>
  <si>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</si>
  <si>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</si>
  <si>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</si>
  <si>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</si>
  <si>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</si>
  <si>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</si>
  <si>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</si>
  <si>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</si>
  <si>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</si>
  <si>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</si>
  <si>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</si>
  <si>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</si>
  <si>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</si>
  <si>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</si>
  <si>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</si>
  <si>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</si>
  <si>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</si>
  <si>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</si>
  <si>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</si>
  <si>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</si>
  <si>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</si>
  <si>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</si>
  <si>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</si>
  <si>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</si>
  <si>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</si>
  <si>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</si>
  <si>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</si>
  <si>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</si>
  <si>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</si>
  <si>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</si>
  <si>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</si>
  <si>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</si>
  <si>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</si>
  <si>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</si>
  <si>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</si>
  <si>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</si>
  <si>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</si>
  <si>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</si>
  <si>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</si>
  <si>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</si>
  <si>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</si>
  <si>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</si>
  <si>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</si>
  <si>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</si>
  <si>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</si>
  <si>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</si>
  <si>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</si>
  <si>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</si>
  <si>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</si>
  <si>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</si>
  <si>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</si>
  <si>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</si>
  <si>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</si>
  <si>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</si>
  <si>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</si>
  <si>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</si>
  <si>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</si>
  <si>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</si>
  <si>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</si>
  <si>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</si>
  <si>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</si>
  <si>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</si>
  <si>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</si>
  <si>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</si>
  <si>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</si>
  <si>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</si>
  <si>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</si>
  <si>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</si>
  <si>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</si>
  <si>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</si>
  <si>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</si>
  <si>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</si>
  <si>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</si>
  <si>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</si>
  <si>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</si>
  <si>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</si>
  <si>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</si>
  <si>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</si>
  <si>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</si>
  <si>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</si>
  <si>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</si>
  <si>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</si>
  <si>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</si>
  <si>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</si>
  <si>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</si>
  <si>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</si>
  <si>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</si>
  <si>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</si>
  <si>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</si>
  <si>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</si>
  <si>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</si>
  <si>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</si>
  <si>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</si>
  <si>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</si>
  <si>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</si>
  <si>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</si>
  <si>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</si>
  <si>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</si>
  <si>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</si>
  <si>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</si>
  <si>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</si>
  <si>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</si>
  <si>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</si>
  <si>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</si>
  <si>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</si>
  <si>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</si>
  <si>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</si>
  <si>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</si>
  <si>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</si>
  <si>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</si>
  <si>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</si>
  <si>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</si>
  <si>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</si>
  <si>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</si>
  <si>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</si>
  <si>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</si>
  <si>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</si>
  <si>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</si>
  <si>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</si>
  <si>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</si>
  <si>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</si>
  <si>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</si>
  <si>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</si>
  <si>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</si>
  <si>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</si>
  <si>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</si>
  <si>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</si>
  <si>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</si>
  <si>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</si>
  <si>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</si>
  <si>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</si>
  <si>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</si>
  <si>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</si>
  <si>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</si>
  <si>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</si>
  <si>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</si>
  <si>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</si>
  <si>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</si>
  <si>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</si>
  <si>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</si>
  <si>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</si>
  <si>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</si>
  <si>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</si>
  <si>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</si>
  <si>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</si>
  <si>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</si>
  <si>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</si>
  <si>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</si>
  <si>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</si>
  <si>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</si>
  <si>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</si>
  <si>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</si>
  <si>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</si>
  <si>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</si>
  <si>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</si>
  <si>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</si>
  <si>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</si>
  <si>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</si>
  <si>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</si>
  <si>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</si>
  <si>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</si>
  <si>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</si>
  <si>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</si>
  <si>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</si>
  <si>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</si>
  <si>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</si>
  <si>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</si>
  <si>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</si>
  <si>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</si>
  <si>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</si>
  <si>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</si>
  <si>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</si>
  <si>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</si>
  <si>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</si>
  <si>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</si>
  <si>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</si>
  <si>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</si>
  <si>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</si>
  <si>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</si>
  <si>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</si>
  <si>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</si>
  <si>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</si>
  <si>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</si>
  <si>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</si>
  <si>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</si>
  <si>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</si>
  <si>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</si>
  <si>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</si>
  <si>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</si>
  <si>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</si>
  <si>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</si>
  <si>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</si>
  <si>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</si>
  <si>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</si>
  <si>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</si>
  <si>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</si>
  <si>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</si>
  <si>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</si>
  <si>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</si>
  <si>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</si>
  <si>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</si>
  <si>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</si>
  <si>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</si>
  <si>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</si>
  <si>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</si>
  <si>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</si>
  <si>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</si>
  <si>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</si>
  <si>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</si>
  <si>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</si>
  <si>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</si>
  <si>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</si>
  <si>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</si>
  <si>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</si>
  <si>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</si>
  <si>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</si>
  <si>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</si>
  <si>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</si>
  <si>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</si>
  <si>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</si>
  <si>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</si>
  <si>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</si>
  <si>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</si>
  <si>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</si>
  <si>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</si>
  <si>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</si>
  <si>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</si>
  <si>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</si>
  <si>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</si>
  <si>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</si>
  <si>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</si>
  <si>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</si>
  <si>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</si>
  <si>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</si>
  <si>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</si>
  <si>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</si>
  <si>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</si>
  <si>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</si>
  <si>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</si>
  <si>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</si>
  <si>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</si>
  <si>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</si>
  <si>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</si>
  <si>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</si>
  <si>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</si>
  <si>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</si>
  <si>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</si>
  <si>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</si>
  <si>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</si>
  <si>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</si>
  <si>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</si>
  <si>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</si>
  <si>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</si>
  <si>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</si>
  <si>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</si>
  <si>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</si>
  <si>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</si>
  <si>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</si>
  <si>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</si>
  <si>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</si>
  <si>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</si>
  <si>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</si>
  <si>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</si>
  <si>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</si>
  <si>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</si>
  <si>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</si>
  <si>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</si>
  <si>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</si>
  <si>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</si>
  <si>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</si>
  <si>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</si>
  <si>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</si>
  <si>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</si>
  <si>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</si>
  <si>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</si>
  <si>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</si>
  <si>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</si>
  <si>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</si>
  <si>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</si>
  <si>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</si>
  <si>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</si>
  <si>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</si>
  <si>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</si>
  <si>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</si>
  <si>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</si>
  <si>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</si>
  <si>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</si>
  <si>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</si>
  <si>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</si>
  <si>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</si>
  <si>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</si>
  <si>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</si>
  <si>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</si>
  <si>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</si>
  <si>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</si>
  <si>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</si>
  <si>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</si>
  <si>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</si>
  <si>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</si>
  <si>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</si>
  <si>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</si>
  <si>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</si>
  <si>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</si>
  <si>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</si>
  <si>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</si>
  <si>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</si>
  <si>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</si>
  <si>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</si>
  <si>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</si>
  <si>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</si>
  <si>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</si>
  <si>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</si>
  <si>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</si>
  <si>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</si>
  <si>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</si>
  <si>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</si>
  <si>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</si>
  <si>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</si>
  <si>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</si>
  <si>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</si>
  <si>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</si>
  <si>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</si>
  <si>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</si>
  <si>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</si>
  <si>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</si>
  <si>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</si>
  <si>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</si>
  <si>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</si>
  <si>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</si>
  <si>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</si>
  <si>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</si>
  <si>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</si>
  <si>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</si>
  <si>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</si>
  <si>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</si>
  <si>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</si>
  <si>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</si>
  <si>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</si>
  <si>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</si>
  <si>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</si>
  <si>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</si>
  <si>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</si>
  <si>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</si>
  <si>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</si>
  <si>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</si>
  <si>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</si>
  <si>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</si>
  <si>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</si>
  <si>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</si>
  <si>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</si>
  <si>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</si>
  <si>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</si>
  <si>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</si>
  <si>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</si>
  <si>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</si>
  <si>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</si>
  <si>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</si>
  <si>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</si>
  <si>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</si>
  <si>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</si>
  <si>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</si>
  <si>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</si>
  <si>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</si>
  <si>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</si>
  <si>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</si>
  <si>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</si>
  <si>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</si>
  <si>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</si>
  <si>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</si>
  <si>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</si>
  <si>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</si>
  <si>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</si>
  <si>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</si>
  <si>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</si>
  <si>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</si>
  <si>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</si>
  <si>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</si>
  <si>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</si>
  <si>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</si>
  <si>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</si>
  <si>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</si>
  <si>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</si>
  <si>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</si>
  <si>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</si>
  <si>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</si>
  <si>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</si>
  <si>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</si>
  <si>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</si>
  <si>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</si>
  <si>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</si>
  <si>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</si>
  <si>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</si>
  <si>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</si>
  <si>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</si>
  <si>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</si>
  <si>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</si>
  <si>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</si>
  <si>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</si>
  <si>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</si>
  <si>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</si>
  <si>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</si>
  <si>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</si>
  <si>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</si>
  <si>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</si>
  <si>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</si>
  <si>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</si>
  <si>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</si>
  <si>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</si>
  <si>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</si>
  <si>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</si>
  <si>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</si>
  <si>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</si>
  <si>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</si>
  <si>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</si>
  <si>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</si>
  <si>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</si>
  <si>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</si>
  <si>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</si>
  <si>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</si>
  <si>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</si>
  <si>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</si>
  <si>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</si>
  <si>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</si>
  <si>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</si>
  <si>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</si>
  <si>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</si>
  <si>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</si>
  <si>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</si>
  <si>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</si>
  <si>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</si>
  <si>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</si>
  <si>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</si>
  <si>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</si>
  <si>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</si>
  <si>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</si>
  <si>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</si>
  <si>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</si>
  <si>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</si>
  <si>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</si>
  <si>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</si>
  <si>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</si>
  <si>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</si>
  <si>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</si>
  <si>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</si>
  <si>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</si>
  <si>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</si>
  <si>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</si>
  <si>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</si>
  <si>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</si>
  <si>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</si>
  <si>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</si>
  <si>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</si>
  <si>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</si>
  <si>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</si>
  <si>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</si>
  <si>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</si>
  <si>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</si>
  <si>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</si>
  <si>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</si>
  <si>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</si>
  <si>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</si>
  <si>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</si>
  <si>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</si>
  <si>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</si>
  <si>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</si>
  <si>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</si>
  <si>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</si>
  <si>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</si>
  <si>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</si>
  <si>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</si>
  <si>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</si>
  <si>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</si>
  <si>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</si>
  <si>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</si>
  <si>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</si>
  <si>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</si>
  <si>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</si>
  <si>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</si>
  <si>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</si>
  <si>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</si>
  <si>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</si>
  <si>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</si>
  <si>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</si>
  <si>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</si>
  <si>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</si>
  <si>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</si>
  <si>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</si>
  <si>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</si>
  <si>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</si>
  <si>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</si>
  <si>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</si>
  <si>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</si>
  <si>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</si>
  <si>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</si>
  <si>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</si>
  <si>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</si>
  <si>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</si>
  <si>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</si>
  <si>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</si>
  <si>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</si>
  <si>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</si>
  <si>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</si>
  <si>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</si>
  <si>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</si>
  <si>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</si>
  <si>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</si>
  <si>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</si>
  <si>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</si>
  <si>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</si>
  <si>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</si>
  <si>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</si>
  <si>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</si>
  <si>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</si>
  <si>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</si>
  <si>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</si>
  <si>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</si>
  <si>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</si>
  <si>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</si>
  <si>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</si>
  <si>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</si>
  <si>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</si>
  <si>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</si>
  <si>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</si>
  <si>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</si>
  <si>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</si>
  <si>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</si>
  <si>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</si>
  <si>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</si>
  <si>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</si>
  <si>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</si>
  <si>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</si>
  <si>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</si>
  <si>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</si>
  <si>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</si>
  <si>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</si>
  <si>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</si>
  <si>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</si>
  <si>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</si>
  <si>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</si>
  <si>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</si>
  <si>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</si>
  <si>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</si>
  <si>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</si>
  <si>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</si>
  <si>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</si>
  <si>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</si>
  <si>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</si>
  <si>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</si>
  <si>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</si>
  <si>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</si>
  <si>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</si>
  <si>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</si>
  <si>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</si>
  <si>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</si>
  <si>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</si>
  <si>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</si>
  <si>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</si>
  <si>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</si>
  <si>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</si>
  <si>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</si>
  <si>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</si>
  <si>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</si>
  <si>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</si>
  <si>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</si>
  <si>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</si>
  <si>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</si>
  <si>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</si>
  <si>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</si>
  <si>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</si>
  <si>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</si>
  <si>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</si>
  <si>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</si>
  <si>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</si>
  <si>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</si>
  <si>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</si>
  <si>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</si>
  <si>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</si>
  <si>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</si>
  <si>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</si>
  <si>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</si>
  <si>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</si>
  <si>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</si>
  <si>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</si>
  <si>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</si>
  <si>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</si>
  <si>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</si>
  <si>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</si>
  <si>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</si>
  <si>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</si>
  <si>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</si>
  <si>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</si>
  <si>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</si>
  <si>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</si>
  <si>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</si>
  <si>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</si>
  <si>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</si>
  <si>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</si>
  <si>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</si>
  <si>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</si>
  <si>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</si>
  <si>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</si>
  <si>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</si>
  <si>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</si>
  <si>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</si>
  <si>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</si>
  <si>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</si>
  <si>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</si>
  <si>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</si>
  <si>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</si>
  <si>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</si>
  <si>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</si>
  <si>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</si>
  <si>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</si>
  <si>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</si>
  <si>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</si>
  <si>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</si>
  <si>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</si>
  <si>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</si>
  <si>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</si>
  <si>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</si>
  <si>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</si>
  <si>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</si>
  <si>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</si>
  <si>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</si>
  <si>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</si>
  <si>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</si>
  <si>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</si>
  <si>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</si>
  <si>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</si>
  <si>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</si>
  <si>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</si>
  <si>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</si>
  <si>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</si>
  <si>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</si>
  <si>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</si>
  <si>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</si>
  <si>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</si>
  <si>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</si>
  <si>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</si>
  <si>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</si>
  <si>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</si>
  <si>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</si>
  <si>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</si>
  <si>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</si>
  <si>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</si>
  <si>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</si>
  <si>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</si>
  <si>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</si>
  <si>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</si>
  <si>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</si>
  <si>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</si>
  <si>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</si>
  <si>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</si>
  <si>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</si>
  <si>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</si>
  <si>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</si>
  <si>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</si>
  <si>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</si>
  <si>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</si>
  <si>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</si>
  <si>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</si>
  <si>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</si>
  <si>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</si>
  <si>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</si>
  <si>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</si>
  <si>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</si>
  <si>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</si>
  <si>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</si>
  <si>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</si>
  <si>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</si>
  <si>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</si>
  <si>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</si>
  <si>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</si>
  <si>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</si>
  <si>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</si>
  <si>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</si>
  <si>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</si>
  <si>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</si>
  <si>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</si>
  <si>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</si>
  <si>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</si>
  <si>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</si>
  <si>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</si>
  <si>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</si>
  <si>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</si>
  <si>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</si>
  <si>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</si>
  <si>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</si>
  <si>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</si>
  <si>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</si>
  <si>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</si>
  <si>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</si>
  <si>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</si>
  <si>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</si>
  <si>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</si>
  <si>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</si>
  <si>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</si>
  <si>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</si>
  <si>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</si>
  <si>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</si>
  <si>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</si>
  <si>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</si>
  <si>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</si>
  <si>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</si>
  <si>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</si>
  <si>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</si>
  <si>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</si>
  <si>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</si>
  <si>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</si>
  <si>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</si>
  <si>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</si>
  <si>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</si>
  <si>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</si>
  <si>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</si>
  <si>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</si>
  <si>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</si>
  <si>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</si>
  <si>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</si>
  <si>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</si>
  <si>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</si>
  <si>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</si>
  <si>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</si>
  <si>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</si>
  <si>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</si>
  <si>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</si>
  <si>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</si>
  <si>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</si>
  <si>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</si>
  <si>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</si>
  <si>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</si>
  <si>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</si>
  <si>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</si>
  <si>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</si>
  <si>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</si>
  <si>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</si>
  <si>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</si>
  <si>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</si>
  <si>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</si>
  <si>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</si>
  <si>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</si>
  <si>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</si>
  <si>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</si>
  <si>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</si>
  <si>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</si>
  <si>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</si>
  <si>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</si>
  <si>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</si>
  <si>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</si>
  <si>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</si>
  <si>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</si>
  <si>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</si>
  <si>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</si>
  <si>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</si>
  <si>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</si>
  <si>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</si>
  <si>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</si>
  <si>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</si>
  <si>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</si>
  <si>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</si>
  <si>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</si>
  <si>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</si>
  <si>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</si>
  <si>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</si>
  <si>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</si>
  <si>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</si>
  <si>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</si>
  <si>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</si>
  <si>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</si>
  <si>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</si>
  <si>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</si>
  <si>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</si>
  <si>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</si>
  <si>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</si>
  <si>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</si>
  <si>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</si>
  <si>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</si>
  <si>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</si>
  <si>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</si>
  <si>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</si>
  <si>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</si>
  <si>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</si>
  <si>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</si>
  <si>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</si>
  <si>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</si>
  <si>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</si>
  <si>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</si>
  <si>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</si>
  <si>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</si>
  <si>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</si>
  <si>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</si>
  <si>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</si>
  <si>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</si>
  <si>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</si>
  <si>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</si>
  <si>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</si>
  <si>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</si>
  <si>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</si>
  <si>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</si>
  <si>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</si>
  <si>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</si>
  <si>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</si>
  <si>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</si>
  <si>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</si>
  <si>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</si>
  <si>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</si>
  <si>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</si>
  <si>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</si>
  <si>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</si>
  <si>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</si>
  <si>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</si>
  <si>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</si>
  <si>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</si>
  <si>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</si>
  <si>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</si>
  <si>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</si>
  <si>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</si>
  <si>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</si>
  <si>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</si>
  <si>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</si>
  <si>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</si>
  <si>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</si>
  <si>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</si>
  <si>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</si>
  <si>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</si>
  <si>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</si>
  <si>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</si>
  <si>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</si>
  <si>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</si>
  <si>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</si>
  <si>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</si>
  <si>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</si>
  <si>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</si>
  <si>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</si>
  <si>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</si>
  <si>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</si>
  <si>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</si>
  <si>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</si>
  <si>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</si>
  <si>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</si>
  <si>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</si>
  <si>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</si>
  <si>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</si>
  <si>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</si>
  <si>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</si>
  <si>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</si>
  <si>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</si>
  <si>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</si>
  <si>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</si>
  <si>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</si>
  <si>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</si>
  <si>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</si>
  <si>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</si>
  <si>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</si>
  <si>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</si>
  <si>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</si>
  <si>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</si>
  <si>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</si>
  <si>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</si>
  <si>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</si>
  <si>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</si>
  <si>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</si>
  <si>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</si>
  <si>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</si>
  <si>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</si>
  <si>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</si>
  <si>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</si>
  <si>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</si>
  <si>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</si>
  <si>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</si>
  <si>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</si>
  <si>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</si>
  <si>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</si>
  <si>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</si>
  <si>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</si>
  <si>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</si>
  <si>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</si>
  <si>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</si>
  <si>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</si>
  <si>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</si>
  <si>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</si>
  <si>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</si>
  <si>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</si>
  <si>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</si>
  <si>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</si>
  <si>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</si>
  <si>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</si>
  <si>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</si>
  <si>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</si>
  <si>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</si>
  <si>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</si>
  <si>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</si>
  <si>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</si>
  <si>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</si>
  <si>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</si>
  <si>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</si>
  <si>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</si>
  <si>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</si>
  <si>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</si>
  <si>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</si>
  <si>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</si>
  <si>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</si>
  <si>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</si>
  <si>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</si>
  <si>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</si>
  <si>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</si>
  <si>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</si>
  <si>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</si>
  <si>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</si>
  <si>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</si>
  <si>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</si>
  <si>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</si>
  <si>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</si>
  <si>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</si>
  <si>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</si>
  <si>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</si>
  <si>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</si>
  <si>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</si>
  <si>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</si>
  <si>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</si>
  <si>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</si>
  <si>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</si>
  <si>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</si>
  <si>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</si>
  <si>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</si>
  <si>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</si>
  <si>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</si>
  <si>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</si>
  <si>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</si>
  <si>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</si>
  <si>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</si>
  <si>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</si>
  <si>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</si>
  <si>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</si>
  <si>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</si>
  <si>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</si>
  <si>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</si>
  <si>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</si>
  <si>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</si>
  <si>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</si>
  <si>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</si>
  <si>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</si>
  <si>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</si>
  <si>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</si>
  <si>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</si>
  <si>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</si>
  <si>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</si>
  <si>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</si>
  <si>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</si>
  <si>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</si>
  <si>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</si>
  <si>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</si>
  <si>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</si>
  <si>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</si>
  <si>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</si>
  <si>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</si>
  <si>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</si>
  <si>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</si>
  <si>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</si>
  <si>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</si>
  <si>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</si>
  <si>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</si>
  <si>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</si>
  <si>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</si>
  <si>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</si>
  <si>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</si>
  <si>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</si>
  <si>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</si>
  <si>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</si>
  <si>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</si>
  <si>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</si>
  <si>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</si>
  <si>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</si>
  <si>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</si>
  <si>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</si>
  <si>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</si>
  <si>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</si>
  <si>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</si>
  <si>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</si>
  <si>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</si>
  <si>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</si>
  <si>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</si>
  <si>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</si>
  <si>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</si>
  <si>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</si>
  <si>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</si>
  <si>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</si>
  <si>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</si>
  <si>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</si>
  <si>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</si>
  <si>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</si>
  <si>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</si>
  <si>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</si>
  <si>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</si>
  <si>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</si>
  <si>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</si>
  <si>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</si>
  <si>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</si>
  <si>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</si>
  <si>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</si>
  <si>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</si>
  <si>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</si>
  <si>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</si>
  <si>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</si>
  <si>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</si>
  <si>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</si>
  <si>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</si>
  <si>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</si>
  <si>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</si>
  <si>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</si>
  <si>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</si>
  <si>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</si>
  <si>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</si>
  <si>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</si>
  <si>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</si>
  <si>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</si>
  <si>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</si>
  <si>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</si>
  <si>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</si>
  <si>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</si>
  <si>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</si>
  <si>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</si>
  <si>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</si>
  <si>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</si>
  <si>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</si>
  <si>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</si>
  <si>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</si>
  <si>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</si>
  <si>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</si>
  <si>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</si>
  <si>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</si>
  <si>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</si>
  <si>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</si>
  <si>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</si>
  <si>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</si>
  <si>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</si>
  <si>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</si>
  <si>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</si>
  <si>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</si>
  <si>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</si>
  <si>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</si>
  <si>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</si>
  <si>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</si>
  <si>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</si>
  <si>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</si>
  <si>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</si>
  <si>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</si>
  <si>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</si>
  <si>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</si>
  <si>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</si>
  <si>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</si>
  <si>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</si>
  <si>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</si>
  <si>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</si>
  <si>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</si>
  <si>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</si>
  <si>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</si>
  <si>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</si>
  <si>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</si>
  <si>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</si>
  <si>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</si>
  <si>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</si>
  <si>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</si>
  <si>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</si>
  <si>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</si>
  <si>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</si>
  <si>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</si>
  <si>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</si>
  <si>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</si>
  <si>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</si>
  <si>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</si>
  <si>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</si>
  <si>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</si>
  <si>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</si>
  <si>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</si>
  <si>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</si>
  <si>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</si>
  <si>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</si>
  <si>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</si>
  <si>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</si>
  <si>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</si>
  <si>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</si>
  <si>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</si>
  <si>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</si>
  <si>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</si>
  <si>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</si>
  <si>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</si>
  <si>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</si>
  <si>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</si>
  <si>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</si>
  <si>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</si>
  <si>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</si>
  <si>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</si>
  <si>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</si>
  <si>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</si>
  <si>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</si>
  <si>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</si>
  <si>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</si>
  <si>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</si>
  <si>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</si>
  <si>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</si>
  <si>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</si>
  <si>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</si>
  <si>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</si>
  <si>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</si>
  <si>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</si>
  <si>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</si>
  <si>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</si>
  <si>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</si>
  <si>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</si>
  <si>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</si>
  <si>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</si>
  <si>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</si>
  <si>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</si>
  <si>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</si>
  <si>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</si>
  <si>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</si>
  <si>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</si>
  <si>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</si>
  <si>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</si>
  <si>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</si>
  <si>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</si>
  <si>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</si>
  <si>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</si>
  <si>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</si>
  <si>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</si>
  <si>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</si>
  <si>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</si>
  <si>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</si>
  <si>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</si>
  <si>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</si>
  <si>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</si>
  <si>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</si>
  <si>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</si>
  <si>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</si>
  <si>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</si>
  <si>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</si>
  <si>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</si>
  <si>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</si>
  <si>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</si>
  <si>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</si>
  <si>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</si>
  <si>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</si>
  <si>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</si>
  <si>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</si>
  <si>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</si>
  <si>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</si>
  <si>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</si>
  <si>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</si>
  <si>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</si>
  <si>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</si>
  <si>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</si>
  <si>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</si>
  <si>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</si>
  <si>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</si>
  <si>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</si>
  <si>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</si>
  <si>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</si>
  <si>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</si>
  <si>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</si>
  <si>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</si>
  <si>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</si>
  <si>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</si>
  <si>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</si>
  <si>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</si>
  <si>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</si>
  <si>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</si>
  <si>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</si>
  <si>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</si>
  <si>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</si>
  <si>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</si>
  <si>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</si>
  <si>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</si>
  <si>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</si>
  <si>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</si>
  <si>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</si>
  <si>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</si>
  <si>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</si>
  <si>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</si>
  <si>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</si>
  <si>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</si>
  <si>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</si>
  <si>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</si>
  <si>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</si>
  <si>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</si>
  <si>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</si>
  <si>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</si>
  <si>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</si>
  <si>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</si>
  <si>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</si>
  <si>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</si>
  <si>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</si>
  <si>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</si>
  <si>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</si>
  <si>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</si>
  <si>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</si>
  <si>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</si>
  <si>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</si>
  <si>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</si>
  <si>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</si>
  <si>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</si>
  <si>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</si>
  <si>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</si>
  <si>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</si>
  <si>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</si>
  <si>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</si>
  <si>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</si>
  <si>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</si>
  <si>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</si>
  <si>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</si>
  <si>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</si>
  <si>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</si>
  <si>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</si>
  <si>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</si>
  <si>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</si>
  <si>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</si>
  <si>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</si>
  <si>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</si>
  <si>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</si>
  <si>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</si>
  <si>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</si>
  <si>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</si>
  <si>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</si>
  <si>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</si>
  <si>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</si>
  <si>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</si>
  <si>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</si>
  <si>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</si>
  <si>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</si>
  <si>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</si>
  <si>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</si>
  <si>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</si>
  <si>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</si>
  <si>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</si>
  <si>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</si>
  <si>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</si>
  <si>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</si>
  <si>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</si>
  <si>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</si>
  <si>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</si>
  <si>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</si>
  <si>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</si>
  <si>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</si>
  <si>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</si>
  <si>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</si>
  <si>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</si>
  <si>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</si>
  <si>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</si>
  <si>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</si>
  <si>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</si>
  <si>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</si>
  <si>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</si>
  <si>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</si>
  <si>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</si>
  <si>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</si>
  <si>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</si>
  <si>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</si>
  <si>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</si>
  <si>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</si>
  <si>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</si>
  <si>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</si>
  <si>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</si>
  <si>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</si>
  <si>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</si>
  <si>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</si>
  <si>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</si>
  <si>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</si>
  <si>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</si>
  <si>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</si>
  <si>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</si>
  <si>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</si>
  <si>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</si>
  <si>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</si>
  <si>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</si>
  <si>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</si>
  <si>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</si>
  <si>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</si>
  <si>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</si>
  <si>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</si>
  <si>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</si>
  <si>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</si>
  <si>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</si>
  <si>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</si>
  <si>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</si>
  <si>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</si>
  <si>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</si>
  <si>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</si>
  <si>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</si>
  <si>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</si>
  <si>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</si>
  <si>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</si>
  <si>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</si>
  <si>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</si>
  <si>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</si>
  <si>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</si>
  <si>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</si>
  <si>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</si>
  <si>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</si>
  <si>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</si>
  <si>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</si>
  <si>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</si>
  <si>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</si>
  <si>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</si>
  <si>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</si>
  <si>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</si>
  <si>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</si>
  <si>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</si>
  <si>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</si>
  <si>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</si>
  <si>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</si>
  <si>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</si>
  <si>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</si>
  <si>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</si>
  <si>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</si>
  <si>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</si>
  <si>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</si>
  <si>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</si>
  <si>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</si>
  <si>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</si>
  <si>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</si>
  <si>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</si>
  <si>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</si>
  <si>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</si>
  <si>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</si>
  <si>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</si>
  <si>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</si>
  <si>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</si>
  <si>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</si>
  <si>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</si>
  <si>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</si>
  <si>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</si>
  <si>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</si>
  <si>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</si>
  <si>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</si>
  <si>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</si>
  <si>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</si>
  <si>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</si>
  <si>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</si>
  <si>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</si>
  <si>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</si>
  <si>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</si>
  <si>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</si>
  <si>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</si>
  <si>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</si>
  <si>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</si>
  <si>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</si>
  <si>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</si>
  <si>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</si>
  <si>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</si>
  <si>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</si>
  <si>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</si>
  <si>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</si>
  <si>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</si>
  <si>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</si>
  <si>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</si>
  <si>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</si>
  <si>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</si>
  <si>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</si>
  <si>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</si>
  <si>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</si>
  <si>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</si>
  <si>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</si>
  <si>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</si>
  <si>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</si>
  <si>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</si>
  <si>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</si>
  <si>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</si>
  <si>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</si>
  <si>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</si>
  <si>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</si>
  <si>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</si>
  <si>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</si>
  <si>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</si>
  <si>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</si>
  <si>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</si>
  <si>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</si>
  <si>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</si>
  <si>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</si>
  <si>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</si>
  <si>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</si>
  <si>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</si>
  <si>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</si>
  <si>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</si>
  <si>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</si>
  <si>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</si>
  <si>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</si>
  <si>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</si>
  <si>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</si>
  <si>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</si>
  <si>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</si>
  <si>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</si>
  <si>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</si>
  <si>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</si>
  <si>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</si>
  <si>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</si>
  <si>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</si>
  <si>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</si>
  <si>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</si>
  <si>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</si>
  <si>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</si>
  <si>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</si>
  <si>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</si>
  <si>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</si>
  <si>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</si>
  <si>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</si>
  <si>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</si>
  <si>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</si>
  <si>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</si>
  <si>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</si>
  <si>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</si>
  <si>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</si>
  <si>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</si>
  <si>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</si>
  <si>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</si>
  <si>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</si>
  <si>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</si>
  <si>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</si>
  <si>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</si>
  <si>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</si>
  <si>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</si>
  <si>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</si>
  <si>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</si>
  <si>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</si>
  <si>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</si>
  <si>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</si>
  <si>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</si>
  <si>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</si>
  <si>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</si>
  <si>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</si>
  <si>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</si>
  <si>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</si>
  <si>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</si>
  <si>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</si>
  <si>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</si>
  <si>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</si>
  <si>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</si>
  <si>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</si>
  <si>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</si>
  <si>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</si>
  <si>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</si>
  <si>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</si>
  <si>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</si>
  <si>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</si>
  <si>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</si>
  <si>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</si>
  <si>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</si>
  <si>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</si>
  <si>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</si>
  <si>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</si>
  <si>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</si>
  <si>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</si>
  <si>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</si>
  <si>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</si>
  <si>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</si>
  <si>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</si>
  <si>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</si>
  <si>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</si>
  <si>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</si>
  <si>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</si>
  <si>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</si>
  <si>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</si>
  <si>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</si>
  <si>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</si>
  <si>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</si>
  <si>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</si>
  <si>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</si>
  <si>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</si>
  <si>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</si>
  <si>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</si>
  <si>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</si>
  <si>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</si>
  <si>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</si>
  <si>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</si>
  <si>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</si>
  <si>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</si>
  <si>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</si>
  <si>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</si>
  <si>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</si>
  <si>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</si>
  <si>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</si>
  <si>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</si>
  <si>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</si>
  <si>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</si>
  <si>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</si>
  <si>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</si>
  <si>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</si>
  <si>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</si>
  <si>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</si>
  <si>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</si>
  <si>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</si>
  <si>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</si>
  <si>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</si>
  <si>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</si>
  <si>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</si>
  <si>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</si>
  <si>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</si>
  <si>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</si>
  <si>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</si>
  <si>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</si>
  <si>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</si>
  <si>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</si>
  <si>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</si>
  <si>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</si>
  <si>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</si>
  <si>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</si>
  <si>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</si>
  <si>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</si>
  <si>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</si>
  <si>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</si>
  <si>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</si>
  <si>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</si>
  <si>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</si>
  <si>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</si>
  <si>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</si>
  <si>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</si>
  <si>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</si>
  <si>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</si>
  <si>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</si>
  <si>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</si>
  <si>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</si>
  <si>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</si>
  <si>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</si>
  <si>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</si>
  <si>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</si>
  <si>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</si>
  <si>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</si>
  <si>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</si>
  <si>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</si>
  <si>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</si>
  <si>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</si>
  <si>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</si>
  <si>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</si>
  <si>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</si>
  <si>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</si>
  <si>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</si>
  <si>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</si>
  <si>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</si>
  <si>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</si>
  <si>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</si>
  <si>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</si>
  <si>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</si>
  <si>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</si>
  <si>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</si>
  <si>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</si>
  <si>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</si>
  <si>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</si>
  <si>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</si>
  <si>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</si>
  <si>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</si>
  <si>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</si>
  <si>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</si>
  <si>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</si>
  <si>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</si>
  <si>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</si>
  <si>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</si>
  <si>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</si>
  <si>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</si>
  <si>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</si>
  <si>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</si>
  <si>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</si>
  <si>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</si>
  <si>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</si>
  <si>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</si>
  <si>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</si>
  <si>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</si>
  <si>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</si>
  <si>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</si>
  <si>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</si>
  <si>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</si>
  <si>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</si>
  <si>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</si>
  <si>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</si>
  <si>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</si>
  <si>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</si>
  <si>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</si>
  <si>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</si>
  <si>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</si>
  <si>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</si>
  <si>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</si>
  <si>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</si>
  <si>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</si>
  <si>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</si>
  <si>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</si>
  <si>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</si>
  <si>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</si>
  <si>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</si>
  <si>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</si>
  <si>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</si>
  <si>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</si>
  <si>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</si>
  <si>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</si>
  <si>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</si>
  <si>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</si>
  <si>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</si>
  <si>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</si>
  <si>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</si>
  <si>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</si>
  <si>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</si>
  <si>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</si>
  <si>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</si>
  <si>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</si>
  <si>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</si>
  <si>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</si>
  <si>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</si>
  <si>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</si>
  <si>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</si>
  <si>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</si>
  <si>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</si>
  <si>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</si>
  <si>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</si>
  <si>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</si>
  <si>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</si>
  <si>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</si>
  <si>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</si>
  <si>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</si>
  <si>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</si>
  <si>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</si>
  <si>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</si>
  <si>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</si>
  <si>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</si>
  <si>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</si>
  <si>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</si>
  <si>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</si>
  <si>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</si>
  <si>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</si>
  <si>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</si>
  <si>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</si>
  <si>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</si>
  <si>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</si>
  <si>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</si>
  <si>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</si>
  <si>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</si>
  <si>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</si>
  <si>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</si>
  <si>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</si>
  <si>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</si>
  <si>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</si>
  <si>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</si>
  <si>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</si>
  <si>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</si>
  <si>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</si>
  <si>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</si>
  <si>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</si>
  <si>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</si>
  <si>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</si>
  <si>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</si>
  <si>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</si>
  <si>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</si>
  <si>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</si>
  <si>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</si>
  <si>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</si>
  <si>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</si>
  <si>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</si>
  <si>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</si>
  <si>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</si>
  <si>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</si>
  <si>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</si>
  <si>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</si>
  <si>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</si>
  <si>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</si>
  <si>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</si>
  <si>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</si>
  <si>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</si>
  <si>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</si>
  <si>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</si>
  <si>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</si>
  <si>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</si>
  <si>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</si>
  <si>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</si>
  <si>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</si>
  <si>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</si>
  <si>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</si>
  <si>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</si>
  <si>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</si>
  <si>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</si>
  <si>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</si>
  <si>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</si>
  <si>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</si>
  <si>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</si>
  <si>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</si>
  <si>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</si>
  <si>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</si>
  <si>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</si>
  <si>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</si>
  <si>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</si>
  <si>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</si>
  <si>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</si>
  <si>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</si>
  <si>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</si>
  <si>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</si>
  <si>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</si>
  <si>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</si>
  <si>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</si>
  <si>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</si>
  <si>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</si>
  <si>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</si>
  <si>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</si>
  <si>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</si>
  <si>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</si>
  <si>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</si>
  <si>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</si>
  <si>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</si>
  <si>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</si>
  <si>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</si>
  <si>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</si>
  <si>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</si>
  <si>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</si>
  <si>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</si>
  <si>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</si>
  <si>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</si>
  <si>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</si>
  <si>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</si>
  <si>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</si>
  <si>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</si>
  <si>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</si>
  <si>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</si>
  <si>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</si>
  <si>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</si>
  <si>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</si>
  <si>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</si>
  <si>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</si>
  <si>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</si>
  <si>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</si>
  <si>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</si>
  <si>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</si>
  <si>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</si>
  <si>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</si>
  <si>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</si>
  <si>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</si>
  <si>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</si>
  <si>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</si>
  <si>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</si>
  <si>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</si>
  <si>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</si>
  <si>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</si>
  <si>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</si>
  <si>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</si>
  <si>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</si>
  <si>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</si>
  <si>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</si>
  <si>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</si>
  <si>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</si>
  <si>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</si>
  <si>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</si>
  <si>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</si>
  <si>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</si>
  <si>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</si>
  <si>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</si>
  <si>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</si>
  <si>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</si>
  <si>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</si>
  <si>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</si>
  <si>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</si>
  <si>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</si>
  <si>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</si>
  <si>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</si>
  <si>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</si>
  <si>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</si>
  <si>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</si>
  <si>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</si>
  <si>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</si>
  <si>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</si>
  <si>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</si>
  <si>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</si>
  <si>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</si>
  <si>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</si>
  <si>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</si>
  <si>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</si>
  <si>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</si>
  <si>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</si>
  <si>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</si>
  <si>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</si>
  <si>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</si>
  <si>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</si>
  <si>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</si>
  <si>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</si>
  <si>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</si>
  <si>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</si>
  <si>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</si>
  <si>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</si>
  <si>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</si>
  <si>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</si>
  <si>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</si>
  <si>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</si>
  <si>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</si>
  <si>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</si>
  <si>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</si>
  <si>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</si>
  <si>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</si>
  <si>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</si>
  <si>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</si>
  <si>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</si>
  <si>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</si>
  <si>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</si>
  <si>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</si>
  <si>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</si>
  <si>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</si>
  <si>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</si>
  <si>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</si>
  <si>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</si>
  <si>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</si>
  <si>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</si>
  <si>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</si>
  <si>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</si>
  <si>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</si>
  <si>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</si>
  <si>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</si>
  <si>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</si>
  <si>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</si>
  <si>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</si>
  <si>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</si>
  <si>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</si>
  <si>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</si>
  <si>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</si>
  <si>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</si>
  <si>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</si>
  <si>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</si>
  <si>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</si>
  <si>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</si>
  <si>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</si>
  <si>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</si>
  <si>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</si>
  <si>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</si>
  <si>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</si>
  <si>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</si>
  <si>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</si>
  <si>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</si>
  <si>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</si>
  <si>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</si>
  <si>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</si>
  <si>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</si>
  <si>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</si>
  <si>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</si>
  <si>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</si>
  <si>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</si>
  <si>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</si>
  <si>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</si>
  <si>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</si>
  <si>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</si>
  <si>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</si>
  <si>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</si>
  <si>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</si>
  <si>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</si>
  <si>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</si>
  <si>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</si>
  <si>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</si>
  <si>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</si>
  <si>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</si>
  <si>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</si>
  <si>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</si>
  <si>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</si>
  <si>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</si>
  <si>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</si>
  <si>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</si>
  <si>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</si>
  <si>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</si>
  <si>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</si>
  <si>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</si>
  <si>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</si>
  <si>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</si>
  <si>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</si>
  <si>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</si>
  <si>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</si>
  <si>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</si>
  <si>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</si>
  <si>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</si>
  <si>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</si>
  <si>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</si>
  <si>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</si>
  <si>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</si>
  <si>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</si>
  <si>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</si>
  <si>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</si>
  <si>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</si>
  <si>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</si>
  <si>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</si>
  <si>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</si>
  <si>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</si>
  <si>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</si>
  <si>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</si>
  <si>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</si>
  <si>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</si>
  <si>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</si>
  <si>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</si>
  <si>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</si>
  <si>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</si>
  <si>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</si>
  <si>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</si>
  <si>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</si>
  <si>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</si>
  <si>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</si>
  <si>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</si>
  <si>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</si>
  <si>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</si>
  <si>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</si>
  <si>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</si>
  <si>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</si>
  <si>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</si>
  <si>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</si>
  <si>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</si>
  <si>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</si>
  <si>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</si>
  <si>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</si>
  <si>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</si>
  <si>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</si>
  <si>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</si>
  <si>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</si>
  <si>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</si>
  <si>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</si>
  <si>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</si>
  <si>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</si>
  <si>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</si>
  <si>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</si>
  <si>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</si>
  <si>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</si>
  <si>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</si>
  <si>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</si>
  <si>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</si>
  <si>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</si>
  <si>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</si>
  <si>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</si>
  <si>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</si>
  <si>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</si>
  <si>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</si>
  <si>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</si>
  <si>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</si>
  <si>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</si>
  <si>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</si>
  <si>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</si>
  <si>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</si>
  <si>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</si>
  <si>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</si>
  <si>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</si>
  <si>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</si>
  <si>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</si>
  <si>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</si>
  <si>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</si>
  <si>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</si>
  <si>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</si>
  <si>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</si>
  <si>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</si>
  <si>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</si>
  <si>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</si>
  <si>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</si>
  <si>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</si>
  <si>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</si>
  <si>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</si>
  <si>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</si>
  <si>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</si>
  <si>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</si>
  <si>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</si>
  <si>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</si>
  <si>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</si>
  <si>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</si>
  <si>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</si>
  <si>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</si>
  <si>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</si>
  <si>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</si>
  <si>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</si>
  <si>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</si>
  <si>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</si>
  <si>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</si>
  <si>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</si>
  <si>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</si>
  <si>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</si>
  <si>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</si>
  <si>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</si>
  <si>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</si>
  <si>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</si>
  <si>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</si>
  <si>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</si>
  <si>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</si>
  <si>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</si>
  <si>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</si>
  <si>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</si>
  <si>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</si>
  <si>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</si>
  <si>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</si>
  <si>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</si>
  <si>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</si>
  <si>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</si>
  <si>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</si>
  <si>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</si>
  <si>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</si>
  <si>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</si>
  <si>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</si>
  <si>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</si>
  <si>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</si>
  <si>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</si>
  <si>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</si>
  <si>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</si>
  <si>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</si>
  <si>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</si>
  <si>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</si>
  <si>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</si>
  <si>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</si>
  <si>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</si>
  <si>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</si>
  <si>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</si>
  <si>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</si>
  <si>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</si>
  <si>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</si>
  <si>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</si>
  <si>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</si>
  <si>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</si>
  <si>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</si>
  <si>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</si>
  <si>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</si>
  <si>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</si>
  <si>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</si>
  <si>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</si>
  <si>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</si>
  <si>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</si>
  <si>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</si>
  <si>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</si>
  <si>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</si>
  <si>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</si>
  <si>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</si>
  <si>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</si>
  <si>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</si>
  <si>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</si>
  <si>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</si>
  <si>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</si>
  <si>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</si>
  <si>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</si>
  <si>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</si>
  <si>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</si>
  <si>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</si>
  <si>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</si>
  <si>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</si>
  <si>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</si>
  <si>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</si>
  <si>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</si>
  <si>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</si>
  <si>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</si>
  <si>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</si>
  <si>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</si>
  <si>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</si>
  <si>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</si>
  <si>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</si>
  <si>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</si>
  <si>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</si>
  <si>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</si>
  <si>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</si>
  <si>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</si>
  <si>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</si>
  <si>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</si>
  <si>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</si>
  <si>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</si>
  <si>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</si>
  <si>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</si>
  <si>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</si>
  <si>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</si>
  <si>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</si>
  <si>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</si>
  <si>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</si>
  <si>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</si>
  <si>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</si>
  <si>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</si>
  <si>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</si>
  <si>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</si>
  <si>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</si>
  <si>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</si>
  <si>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</si>
  <si>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</si>
  <si>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</si>
  <si>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</si>
  <si>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</si>
  <si>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</si>
  <si>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</si>
  <si>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</si>
  <si>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</si>
  <si>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</si>
  <si>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</si>
  <si>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</si>
  <si>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</si>
  <si>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</si>
  <si>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</si>
  <si>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</si>
  <si>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</si>
  <si>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</si>
  <si>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</si>
  <si>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</si>
  <si>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</si>
  <si>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</si>
  <si>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</si>
  <si>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</si>
  <si>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</si>
  <si>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</si>
  <si>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</si>
  <si>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</si>
  <si>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</si>
  <si>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</si>
  <si>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</si>
  <si>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</si>
  <si>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</si>
  <si>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</si>
  <si>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</si>
  <si>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</si>
  <si>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</si>
  <si>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</si>
  <si>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</si>
  <si>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</si>
  <si>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</si>
  <si>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</si>
  <si>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</si>
  <si>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</si>
  <si>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</si>
  <si>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</si>
  <si>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</si>
  <si>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</si>
  <si>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</si>
  <si>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</si>
  <si>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</si>
  <si>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</si>
  <si>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</si>
  <si>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</si>
  <si>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</si>
  <si>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</si>
  <si>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</si>
  <si>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</si>
  <si>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</si>
  <si>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</si>
  <si>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</si>
  <si>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</si>
  <si>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</si>
  <si>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</si>
  <si>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</si>
  <si>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</si>
  <si>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</si>
  <si>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</si>
  <si>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</si>
  <si>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</si>
  <si>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</si>
  <si>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</si>
  <si>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</si>
  <si>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</si>
  <si>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</si>
  <si>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</si>
  <si>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</si>
  <si>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</si>
  <si>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</si>
  <si>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</si>
  <si>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</si>
  <si>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</si>
  <si>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</si>
  <si>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</si>
  <si>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</si>
  <si>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</si>
  <si>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</si>
  <si>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</si>
  <si>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</si>
  <si>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</si>
  <si>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</si>
  <si>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</si>
  <si>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</si>
  <si>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</si>
  <si>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</si>
  <si>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</si>
  <si>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</si>
  <si>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</si>
  <si>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</si>
  <si>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</si>
  <si>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</si>
  <si>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</si>
  <si>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</si>
  <si>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</si>
  <si>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</si>
  <si>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</si>
  <si>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</si>
  <si>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</si>
  <si>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</si>
  <si>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</si>
  <si>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</si>
  <si>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</si>
  <si>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</si>
  <si>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</si>
  <si>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</si>
  <si>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</si>
  <si>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</si>
  <si>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</si>
  <si>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</si>
  <si>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</si>
  <si>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</si>
  <si>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</si>
  <si>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</si>
  <si>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</si>
  <si>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</si>
  <si>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</si>
  <si>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</si>
  <si>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</si>
  <si>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</si>
  <si>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</si>
  <si>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</si>
  <si>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</si>
  <si>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</si>
  <si>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</si>
  <si>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</si>
  <si>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</si>
  <si>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</si>
  <si>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</si>
  <si>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</si>
  <si>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</si>
  <si>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</si>
  <si>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</si>
  <si>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</si>
  <si>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</si>
  <si>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</si>
  <si>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</si>
  <si>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</si>
  <si>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</si>
  <si>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</si>
  <si>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</si>
  <si>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</si>
  <si>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</si>
  <si>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</si>
  <si>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</si>
  <si>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</si>
  <si>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</si>
  <si>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</si>
  <si>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</si>
  <si>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</si>
  <si>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</si>
  <si>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</si>
  <si>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</si>
  <si>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</si>
  <si>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</si>
  <si>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</si>
  <si>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</si>
  <si>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</si>
  <si>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</si>
  <si>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</si>
  <si>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</si>
  <si>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</si>
  <si>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</si>
  <si>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</si>
  <si>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</si>
  <si>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</si>
  <si>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</si>
  <si>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</si>
  <si>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</si>
  <si>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</si>
  <si>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</si>
  <si>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</si>
  <si>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</si>
  <si>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</si>
  <si>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</si>
  <si>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</si>
  <si>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</si>
  <si>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</si>
  <si>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</si>
  <si>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</si>
  <si>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</si>
  <si>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</si>
  <si>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</si>
  <si>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</si>
  <si>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</si>
  <si>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</si>
  <si>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</si>
  <si>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</si>
  <si>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</si>
  <si>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</si>
  <si>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</si>
  <si>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</si>
  <si>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</si>
  <si>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</si>
  <si>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</si>
  <si>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</si>
  <si>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</si>
  <si>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</si>
  <si>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</si>
  <si>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</si>
  <si>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</si>
  <si>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</si>
  <si>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</si>
  <si>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</si>
  <si>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</si>
  <si>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</si>
  <si>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</si>
  <si>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</si>
  <si>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</si>
  <si>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</si>
  <si>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</si>
  <si>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</si>
  <si>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</si>
  <si>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</si>
  <si>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</si>
  <si>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</si>
  <si>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</si>
  <si>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</si>
  <si>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</si>
  <si>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</si>
  <si>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</si>
  <si>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</si>
  <si>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</si>
  <si>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</si>
  <si>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</si>
  <si>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</si>
  <si>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</si>
  <si>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</si>
  <si>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</si>
  <si>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</si>
  <si>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</si>
  <si>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</si>
  <si>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</si>
  <si>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</si>
  <si>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</si>
  <si>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</si>
  <si>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</si>
  <si>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</si>
  <si>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</si>
  <si>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</si>
  <si>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</si>
  <si>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</si>
  <si>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</si>
  <si>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</si>
  <si>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</si>
  <si>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</si>
  <si>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</si>
  <si>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</si>
  <si>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</si>
  <si>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</si>
  <si>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</si>
  <si>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</si>
  <si>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</si>
  <si>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</si>
  <si>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</si>
  <si>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</si>
  <si>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</si>
  <si>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</si>
  <si>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</si>
  <si>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</si>
  <si>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</si>
  <si>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</si>
  <si>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</si>
  <si>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</si>
  <si>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</si>
  <si>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</si>
  <si>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</si>
  <si>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</si>
  <si>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</si>
  <si>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</si>
  <si>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</si>
  <si>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</si>
  <si>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</si>
  <si>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</si>
  <si>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</si>
  <si>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</si>
  <si>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</si>
  <si>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</si>
  <si>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</si>
  <si>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</si>
  <si>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</si>
  <si>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</si>
  <si>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</si>
  <si>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</si>
  <si>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</si>
  <si>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</si>
  <si>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</si>
  <si>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</si>
  <si>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</si>
  <si>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</si>
  <si>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</si>
  <si>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</si>
  <si>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</si>
  <si>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</si>
  <si>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</si>
  <si>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</si>
  <si>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</si>
  <si>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</si>
  <si>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</si>
  <si>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</si>
  <si>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</si>
  <si>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</si>
  <si>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</si>
  <si>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</si>
  <si>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</si>
  <si>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</si>
  <si>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</si>
  <si>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</si>
  <si>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</si>
  <si>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</si>
  <si>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</si>
  <si>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</si>
  <si>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</si>
  <si>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</si>
  <si>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</si>
  <si>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</si>
  <si>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</si>
  <si>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</si>
  <si>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</si>
  <si>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</si>
  <si>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</si>
  <si>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</si>
  <si>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</si>
  <si>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</si>
  <si>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</si>
  <si>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</si>
  <si>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</si>
  <si>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</si>
  <si>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</si>
  <si>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</si>
  <si>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</si>
  <si>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</si>
  <si>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</si>
  <si>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</si>
  <si>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</si>
  <si>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</si>
  <si>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</si>
  <si>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</si>
  <si>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</si>
  <si>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</si>
  <si>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</si>
  <si>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</si>
  <si>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</si>
  <si>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</si>
  <si>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</si>
  <si>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</si>
  <si>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</si>
  <si>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</si>
  <si>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</si>
  <si>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</si>
  <si>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</si>
  <si>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</si>
  <si>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</si>
  <si>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</si>
  <si>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</si>
  <si>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</si>
  <si>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</si>
  <si>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</si>
  <si>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</si>
  <si>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</si>
  <si>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</si>
  <si>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</si>
  <si>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</si>
  <si>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</si>
  <si>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</si>
  <si>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</si>
  <si>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</si>
  <si>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</si>
  <si>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</si>
  <si>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</si>
  <si>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</si>
  <si>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</si>
  <si>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</si>
  <si>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</si>
  <si>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</si>
  <si>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</si>
  <si>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</si>
  <si>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</si>
  <si>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</si>
  <si>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</si>
  <si>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</si>
  <si>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</si>
  <si>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</si>
  <si>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</si>
  <si>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</si>
  <si>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</si>
  <si>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</si>
  <si>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</si>
  <si>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</si>
  <si>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</si>
  <si>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</si>
  <si>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</si>
  <si>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</si>
  <si>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</si>
  <si>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</si>
  <si>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</si>
  <si>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</si>
  <si>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</si>
  <si>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</si>
  <si>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</si>
  <si>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</si>
  <si>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</si>
  <si>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</si>
  <si>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</si>
  <si>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</si>
  <si>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</si>
  <si>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</si>
  <si>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</si>
  <si>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</si>
  <si>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</si>
  <si>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</si>
  <si>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</si>
  <si>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</si>
  <si>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</si>
  <si>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</si>
  <si>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</si>
  <si>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</si>
  <si>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</si>
  <si>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</si>
  <si>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</si>
  <si>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</si>
  <si>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</si>
  <si>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</si>
  <si>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</si>
  <si>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</si>
  <si>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</si>
  <si>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</si>
  <si>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</si>
  <si>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</si>
  <si>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</si>
  <si>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</si>
  <si>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</si>
  <si>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</si>
  <si>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</si>
  <si>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</si>
  <si>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</si>
  <si>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</si>
  <si>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</si>
  <si>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</si>
  <si>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</si>
  <si>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</si>
  <si>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</si>
  <si>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</si>
  <si>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</si>
  <si>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</si>
  <si>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</si>
  <si>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</si>
  <si>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</si>
  <si>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</si>
  <si>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</si>
  <si>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</si>
  <si>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</si>
  <si>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</si>
  <si>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</si>
  <si>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</si>
  <si>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</si>
  <si>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</si>
  <si>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</si>
  <si>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</si>
  <si>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</si>
  <si>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</si>
  <si>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</si>
  <si>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</si>
  <si>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</si>
  <si>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</si>
  <si>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</si>
  <si>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</si>
  <si>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</si>
  <si>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</si>
  <si>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</si>
  <si>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</si>
  <si>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</si>
  <si>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</si>
  <si>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</si>
  <si>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</si>
  <si>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</si>
  <si>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</si>
  <si>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</si>
  <si>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</si>
  <si>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</si>
  <si>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</si>
  <si>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</si>
  <si>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</si>
  <si>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</si>
  <si>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</si>
  <si>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</si>
  <si>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</si>
  <si>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</si>
  <si>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</si>
  <si>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</si>
  <si>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</si>
  <si>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</si>
  <si>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</si>
  <si>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</si>
  <si>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</si>
  <si>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</si>
  <si>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</si>
  <si>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</si>
  <si>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</si>
  <si>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</si>
  <si>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</si>
  <si>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</si>
  <si>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</si>
  <si>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</si>
  <si>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</si>
  <si>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</si>
  <si>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</si>
  <si>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</si>
  <si>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</si>
  <si>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</si>
  <si>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</si>
  <si>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</si>
  <si>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</si>
  <si>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</si>
  <si>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</si>
  <si>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</si>
  <si>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</si>
  <si>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</si>
  <si>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</si>
  <si>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</si>
  <si>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</si>
  <si>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</si>
  <si>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</si>
  <si>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</si>
  <si>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</si>
  <si>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</si>
  <si>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</si>
  <si>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</si>
  <si>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</si>
  <si>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</si>
  <si>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</si>
  <si>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</si>
  <si>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</si>
  <si>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</si>
  <si>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</si>
  <si>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</si>
  <si>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</si>
  <si>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</si>
  <si>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</si>
  <si>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</si>
  <si>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</si>
  <si>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</si>
  <si>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</si>
  <si>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</si>
  <si>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</si>
  <si>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</si>
  <si>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</si>
  <si>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</si>
  <si>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</si>
  <si>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</si>
  <si>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</si>
  <si>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</si>
  <si>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</si>
  <si>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</si>
  <si>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</si>
  <si>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</si>
  <si>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</si>
  <si>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</si>
  <si>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</si>
  <si>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</si>
  <si>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</si>
  <si>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</si>
  <si>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</si>
  <si>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</si>
  <si>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</si>
  <si>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</si>
  <si>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</si>
  <si>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</si>
  <si>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</si>
  <si>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</si>
  <si>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</si>
  <si>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</si>
  <si>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</si>
  <si>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</si>
  <si>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</si>
  <si>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</si>
  <si>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</si>
  <si>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</si>
  <si>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</si>
  <si>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</si>
  <si>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</si>
  <si>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</si>
  <si>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</si>
  <si>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</si>
  <si>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</si>
  <si>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</si>
  <si>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</si>
  <si>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</si>
  <si>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</si>
  <si>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</si>
  <si>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</si>
  <si>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</si>
  <si>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</si>
  <si>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</si>
  <si>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</si>
  <si>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</si>
  <si>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</si>
  <si>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</si>
  <si>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</si>
  <si>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</si>
  <si>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</si>
  <si>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</si>
  <si>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</si>
  <si>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</si>
  <si>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</si>
  <si>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</si>
  <si>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</si>
  <si>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</si>
  <si>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</si>
  <si>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</si>
  <si>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</si>
  <si>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</si>
  <si>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</si>
  <si>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</si>
  <si>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</si>
  <si>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</si>
  <si>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</si>
  <si>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</si>
  <si>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</si>
  <si>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</si>
  <si>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</si>
  <si>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</si>
  <si>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</si>
  <si>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</si>
  <si>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</si>
  <si>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</si>
  <si>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</si>
  <si>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</si>
  <si>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</si>
  <si>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</si>
  <si>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</si>
  <si>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</si>
  <si>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</si>
  <si>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</si>
  <si>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</si>
  <si>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</si>
  <si>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</si>
  <si>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</si>
  <si>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</si>
  <si>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</si>
  <si>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</si>
  <si>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</si>
  <si>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</si>
  <si>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</si>
  <si>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</si>
  <si>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</si>
  <si>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</si>
  <si>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</si>
  <si>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</si>
  <si>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</si>
  <si>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</si>
  <si>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</si>
  <si>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</si>
  <si>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</si>
  <si>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</si>
  <si>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</si>
  <si>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</si>
  <si>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</si>
  <si>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</si>
  <si>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</si>
  <si>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</si>
  <si>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</si>
  <si>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</si>
  <si>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</si>
  <si>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</si>
  <si>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</si>
  <si>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</si>
  <si>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</si>
  <si>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</si>
  <si>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</si>
  <si>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</si>
  <si>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</si>
  <si>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</si>
  <si>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</si>
  <si>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</si>
  <si>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</si>
  <si>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</si>
  <si>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</si>
  <si>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</si>
  <si>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</si>
  <si>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</si>
  <si>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</si>
  <si>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</si>
  <si>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</si>
  <si>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</si>
  <si>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</si>
  <si>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</si>
  <si>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</si>
  <si>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</si>
  <si>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</si>
  <si>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</si>
  <si>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</si>
  <si>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</si>
  <si>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</si>
  <si>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</si>
  <si>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</si>
  <si>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</si>
  <si>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</si>
  <si>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</si>
  <si>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</si>
  <si>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</si>
  <si>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</si>
  <si>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</si>
  <si>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</si>
  <si>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</si>
  <si>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</si>
  <si>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</si>
  <si>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</si>
  <si>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</si>
  <si>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</si>
  <si>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</si>
  <si>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</si>
  <si>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</si>
  <si>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</si>
  <si>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</si>
  <si>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</si>
  <si>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</si>
  <si>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</si>
  <si>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</si>
  <si>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</si>
  <si>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</si>
  <si>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</si>
  <si>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</si>
  <si>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</si>
  <si>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</si>
  <si>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</si>
  <si>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</si>
  <si>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</si>
  <si>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</si>
  <si>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</si>
  <si>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</si>
  <si>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</si>
  <si>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</si>
  <si>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</si>
  <si>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</si>
  <si>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</si>
  <si>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</si>
  <si>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</si>
  <si>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</si>
  <si>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</si>
  <si>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</si>
  <si>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</si>
  <si>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</si>
  <si>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</si>
  <si>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</si>
  <si>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</si>
  <si>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</si>
  <si>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</si>
  <si>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</si>
  <si>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</si>
  <si>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</si>
  <si>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</si>
  <si>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</si>
  <si>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</si>
  <si>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</si>
  <si>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</si>
  <si>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</si>
  <si>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</si>
  <si>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</si>
  <si>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</si>
  <si>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</si>
  <si>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</si>
  <si>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</si>
  <si>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</si>
  <si>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</si>
  <si>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</si>
  <si>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</si>
  <si>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</si>
  <si>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</si>
  <si>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</si>
  <si>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</si>
  <si>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</si>
  <si>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</si>
  <si>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</si>
  <si>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</si>
  <si>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</si>
  <si>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</si>
  <si>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</si>
  <si>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</si>
  <si>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</si>
  <si>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</si>
  <si>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</si>
  <si>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</si>
  <si>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</si>
  <si>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</si>
  <si>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</si>
  <si>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</si>
  <si>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</si>
  <si>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</si>
  <si>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</si>
  <si>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</si>
  <si>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</si>
  <si>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</si>
  <si>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</si>
  <si>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</si>
  <si>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</si>
  <si>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</si>
  <si>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</si>
  <si>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</si>
  <si>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</si>
  <si>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</si>
  <si>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</si>
  <si>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</si>
  <si>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</si>
  <si>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</si>
  <si>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</si>
  <si>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</si>
  <si>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</si>
  <si>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</si>
  <si>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</si>
  <si>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</si>
  <si>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</si>
  <si>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</si>
  <si>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</si>
  <si>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</si>
  <si>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</si>
  <si>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</si>
  <si>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</si>
  <si>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</si>
  <si>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</si>
  <si>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</si>
  <si>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</si>
  <si>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</si>
  <si>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</si>
  <si>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</si>
  <si>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</si>
  <si>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</si>
  <si>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</si>
  <si>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</si>
  <si>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</si>
  <si>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</si>
  <si>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</si>
  <si>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</si>
  <si>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</si>
  <si>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</si>
  <si>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</si>
  <si>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</si>
  <si>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</si>
  <si>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</si>
  <si>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</si>
  <si>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</si>
  <si>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</si>
  <si>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</si>
  <si>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</si>
  <si>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</si>
  <si>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</si>
  <si>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</si>
  <si>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</si>
  <si>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</si>
  <si>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</si>
  <si>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</si>
  <si>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</si>
  <si>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</si>
  <si>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</si>
  <si>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</si>
  <si>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</si>
  <si>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</si>
  <si>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</si>
  <si>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</si>
  <si>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</si>
  <si>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</si>
  <si>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</si>
  <si>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</si>
  <si>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</si>
  <si>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</si>
  <si>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</si>
  <si>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</si>
  <si>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</si>
  <si>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</si>
  <si>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</si>
  <si>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</si>
  <si>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</si>
  <si>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</si>
  <si>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</si>
  <si>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</si>
  <si>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</si>
  <si>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</si>
  <si>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</si>
  <si>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</si>
  <si>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</si>
  <si>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</si>
  <si>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</si>
  <si>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</si>
  <si>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</si>
  <si>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</si>
  <si>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</si>
  <si>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</si>
  <si>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</si>
  <si>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</si>
  <si>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</si>
  <si>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</si>
  <si>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</si>
  <si>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</si>
  <si>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</si>
  <si>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</si>
  <si>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</si>
  <si>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</si>
  <si>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</si>
  <si>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</si>
  <si>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</si>
  <si>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</si>
  <si>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</si>
  <si>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</si>
  <si>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</si>
  <si>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</si>
  <si>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</si>
  <si>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</si>
  <si>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</si>
  <si>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</si>
  <si>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</si>
  <si>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</si>
  <si>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</si>
  <si>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</si>
  <si>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</si>
  <si>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</si>
  <si>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</si>
  <si>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</si>
  <si>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</si>
  <si>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</si>
  <si>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</si>
  <si>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</si>
  <si>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</si>
  <si>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</si>
  <si>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</si>
  <si>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</si>
  <si>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</si>
  <si>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</si>
  <si>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</si>
  <si>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</si>
  <si>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</si>
  <si>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</si>
  <si>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</si>
  <si>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</si>
  <si>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</si>
  <si>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</si>
  <si>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</si>
  <si>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</si>
  <si>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</si>
  <si>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</si>
  <si>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</si>
  <si>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</si>
  <si>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</si>
  <si>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</si>
  <si>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</si>
  <si>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</si>
  <si>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</si>
  <si>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</si>
  <si>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</si>
  <si>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</si>
  <si>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</si>
  <si>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</si>
  <si>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</si>
  <si>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</si>
  <si>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</si>
  <si>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</si>
  <si>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</si>
  <si>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</si>
  <si>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</si>
  <si>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</si>
  <si>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</si>
  <si>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</si>
  <si>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</si>
  <si>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</si>
  <si>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</si>
  <si>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</si>
  <si>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</si>
  <si>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</si>
  <si>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</si>
  <si>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</si>
  <si>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</si>
  <si>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</si>
  <si>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</si>
  <si>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</si>
  <si>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</si>
  <si>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</si>
  <si>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</si>
  <si>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</si>
  <si>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</si>
  <si>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</si>
  <si>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</si>
  <si>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</si>
  <si>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</si>
  <si>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</si>
  <si>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</si>
  <si>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</si>
  <si>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</si>
  <si>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</si>
  <si>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</si>
  <si>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</si>
  <si>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</si>
  <si>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</si>
  <si>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</si>
  <si>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</si>
  <si>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</si>
  <si>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</si>
  <si>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</si>
  <si>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</si>
  <si>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</si>
  <si>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</si>
  <si>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</si>
  <si>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</si>
  <si>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</si>
  <si>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</si>
  <si>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</si>
  <si>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</si>
  <si>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</si>
  <si>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</si>
  <si>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</si>
  <si>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</si>
  <si>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</si>
  <si>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</si>
  <si>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</si>
  <si>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</si>
  <si>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</si>
  <si>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</si>
  <si>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</si>
  <si>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</si>
  <si>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</si>
  <si>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</si>
  <si>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</si>
  <si>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</si>
  <si>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</si>
  <si>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</si>
  <si>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</si>
  <si>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</si>
  <si>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</si>
  <si>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</si>
  <si>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</si>
  <si>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</si>
  <si>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</si>
  <si>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</si>
  <si>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</si>
  <si>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</si>
  <si>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</si>
  <si>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</si>
  <si>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</si>
  <si>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</si>
  <si>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</si>
  <si>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</si>
  <si>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</si>
  <si>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</si>
  <si>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</si>
  <si>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</si>
  <si>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</si>
  <si>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</si>
  <si>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</si>
  <si>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</si>
  <si>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</si>
  <si>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</si>
  <si>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</si>
  <si>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</si>
  <si>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</si>
  <si>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</si>
  <si>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</si>
  <si>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</si>
  <si>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</si>
  <si>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</si>
  <si>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</si>
  <si>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</si>
  <si>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</si>
  <si>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</si>
  <si>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</si>
  <si>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</si>
  <si>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</si>
  <si>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</si>
  <si>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</si>
  <si>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</si>
  <si>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</si>
  <si>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</si>
  <si>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</si>
  <si>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</si>
  <si>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</si>
  <si>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</si>
  <si>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</si>
  <si>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</si>
  <si>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</si>
  <si>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</si>
  <si>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</si>
  <si>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</si>
  <si>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</si>
  <si>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</si>
  <si>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</si>
  <si>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</si>
  <si>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</si>
  <si>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</si>
  <si>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</si>
  <si>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</si>
  <si>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</si>
  <si>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</si>
  <si>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</si>
  <si>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</si>
  <si>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</si>
  <si>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</si>
  <si>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</si>
  <si>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</si>
  <si>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</si>
  <si>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</si>
  <si>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</si>
  <si>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</si>
  <si>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</si>
  <si>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</si>
  <si>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</si>
  <si>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</si>
  <si>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</si>
  <si>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</si>
  <si>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</si>
  <si>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</si>
  <si>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</si>
  <si>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</si>
  <si>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</si>
  <si>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</si>
  <si>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</si>
  <si>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</si>
  <si>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</si>
  <si>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</si>
  <si>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</si>
  <si>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</si>
  <si>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</si>
  <si>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</si>
  <si>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</si>
  <si>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</si>
  <si>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</si>
  <si>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</si>
  <si>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</si>
  <si>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</si>
  <si>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</si>
  <si>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</si>
  <si>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</si>
  <si>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</si>
  <si>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</si>
  <si>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</si>
  <si>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</si>
  <si>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</si>
  <si>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</si>
  <si>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</si>
  <si>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</si>
  <si>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</si>
  <si>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</si>
  <si>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</si>
  <si>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</si>
  <si>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</si>
  <si>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</si>
  <si>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</si>
  <si>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</si>
  <si>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</si>
  <si>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</si>
  <si>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</si>
  <si>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</si>
  <si>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</si>
  <si>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</si>
  <si>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</si>
  <si>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</si>
  <si>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</si>
  <si>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</si>
  <si>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</si>
  <si>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</si>
  <si>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</si>
  <si>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</si>
  <si>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</si>
  <si>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</si>
  <si>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</si>
  <si>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</si>
  <si>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</si>
  <si>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</si>
  <si>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</si>
  <si>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</si>
  <si>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</si>
  <si>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</si>
  <si>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</si>
  <si>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</si>
  <si>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</si>
  <si>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</si>
  <si>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</si>
  <si>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</si>
  <si>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</si>
  <si>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</si>
  <si>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</si>
  <si>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</si>
  <si>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</si>
  <si>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</si>
  <si>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</si>
  <si>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</si>
  <si>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</si>
  <si>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</si>
  <si>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</si>
  <si>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</si>
  <si>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</si>
  <si>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</si>
  <si>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</si>
  <si>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</si>
  <si>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</si>
  <si>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</si>
  <si>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</si>
  <si>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</si>
  <si>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</si>
  <si>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</si>
  <si>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</si>
  <si>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</si>
  <si>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</si>
  <si>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</si>
  <si>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</si>
  <si>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</si>
  <si>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</si>
  <si>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</si>
  <si>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</si>
  <si>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</si>
  <si>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</si>
  <si>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</si>
  <si>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</si>
  <si>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</si>
  <si>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</si>
  <si>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</si>
  <si>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</si>
  <si>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</si>
  <si>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</si>
  <si>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</si>
  <si>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</si>
  <si>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</si>
  <si>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</si>
  <si>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</si>
  <si>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</si>
  <si>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</si>
  <si>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</si>
  <si>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</si>
  <si>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</si>
  <si>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</si>
  <si>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</si>
  <si>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</si>
  <si>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</si>
  <si>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</si>
  <si>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</si>
  <si>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</si>
  <si>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</si>
  <si>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</si>
  <si>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</si>
  <si>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</si>
  <si>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</si>
  <si>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</si>
  <si>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</si>
  <si>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</si>
  <si>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</si>
  <si>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</si>
  <si>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</si>
  <si>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</si>
  <si>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</si>
  <si>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</si>
  <si>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</si>
  <si>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</si>
  <si>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</si>
  <si>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</si>
  <si>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</si>
  <si>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</si>
  <si>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</si>
  <si>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</si>
  <si>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</si>
  <si>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</si>
  <si>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</si>
  <si>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</si>
  <si>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</si>
  <si>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</si>
  <si>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</si>
  <si>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</si>
  <si>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</si>
  <si>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</si>
  <si>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</si>
  <si>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</si>
  <si>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</si>
  <si>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</si>
  <si>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</si>
  <si>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</si>
  <si>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</si>
  <si>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</si>
  <si>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</si>
  <si>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</si>
  <si>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</si>
  <si>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</si>
  <si>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</si>
  <si>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</si>
  <si>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</si>
  <si>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</si>
  <si>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</si>
  <si>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</si>
  <si>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</si>
  <si>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</si>
  <si>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</si>
  <si>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</si>
  <si>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</si>
  <si>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</si>
  <si>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</si>
  <si>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</si>
  <si>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</si>
  <si>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</si>
  <si>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</si>
  <si>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</si>
  <si>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</si>
  <si>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</si>
  <si>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</si>
  <si>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</si>
  <si>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</si>
  <si>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</si>
  <si>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</si>
  <si>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</si>
  <si>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</si>
  <si>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</si>
  <si>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</si>
  <si>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</si>
  <si>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</si>
  <si>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</si>
  <si>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</si>
  <si>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</si>
  <si>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</si>
  <si>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</si>
  <si>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</si>
  <si>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</si>
  <si>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</si>
  <si>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</si>
  <si>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</si>
  <si>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</si>
  <si>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</si>
  <si>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</si>
  <si>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</si>
  <si>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</si>
  <si>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</si>
  <si>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</si>
  <si>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</si>
  <si>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</si>
  <si>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</si>
  <si>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</si>
  <si>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</si>
  <si>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</si>
  <si>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</si>
  <si>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</si>
  <si>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</si>
  <si>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</si>
  <si>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</si>
  <si>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</si>
  <si>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</si>
  <si>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</si>
  <si>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</si>
  <si>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</si>
  <si>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</si>
  <si>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</si>
  <si>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</si>
  <si>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</si>
  <si>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</si>
  <si>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</si>
  <si>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</si>
  <si>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</si>
  <si>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</si>
  <si>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</si>
  <si>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</si>
  <si>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</si>
  <si>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</si>
  <si>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</si>
  <si>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</si>
  <si>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</si>
  <si>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</si>
  <si>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</si>
  <si>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</si>
  <si>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</si>
  <si>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</si>
  <si>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</si>
  <si>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</si>
  <si>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</si>
  <si>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</si>
  <si>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</si>
  <si>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</si>
  <si>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</si>
  <si>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</si>
  <si>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</si>
  <si>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</si>
  <si>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</si>
  <si>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</si>
  <si>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</si>
  <si>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</si>
  <si>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</si>
  <si>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</si>
  <si>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</si>
  <si>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</si>
  <si>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</si>
  <si>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</si>
  <si>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</si>
  <si>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</si>
  <si>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</si>
  <si>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</si>
  <si>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</si>
  <si>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</si>
  <si>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</si>
  <si>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</si>
  <si>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</si>
  <si>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</si>
  <si>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</si>
  <si>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</si>
  <si>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</si>
  <si>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</si>
  <si>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</si>
  <si>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</si>
  <si>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</si>
  <si>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</si>
  <si>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</si>
  <si>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</si>
  <si>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</si>
  <si>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</si>
  <si>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</si>
  <si>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</si>
  <si>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</si>
  <si>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</si>
  <si>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</si>
  <si>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</si>
  <si>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</si>
  <si>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</si>
  <si>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</si>
  <si>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</si>
  <si>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</si>
  <si>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</si>
  <si>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</si>
  <si>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</si>
  <si>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</si>
  <si>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</si>
  <si>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</si>
  <si>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</si>
  <si>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</si>
  <si>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</si>
  <si>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</si>
  <si>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</si>
  <si>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</si>
  <si>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</si>
  <si>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</si>
  <si>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</si>
  <si>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</si>
  <si>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</si>
  <si>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</si>
  <si>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</si>
  <si>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</si>
  <si>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</si>
  <si>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</si>
  <si>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</si>
  <si>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</si>
  <si>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</si>
  <si>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</si>
  <si>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</si>
  <si>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</si>
  <si>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</si>
  <si>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</si>
  <si>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</si>
  <si>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</si>
  <si>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</si>
  <si>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</si>
  <si>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</si>
  <si>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</si>
  <si>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</si>
  <si>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</si>
  <si>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</si>
  <si>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</si>
  <si>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</si>
  <si>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</si>
  <si>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</si>
  <si>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</si>
  <si>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</si>
  <si>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</si>
  <si>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</si>
  <si>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</si>
  <si>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</si>
  <si>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</si>
  <si>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</si>
  <si>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</si>
  <si>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</si>
  <si>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</si>
  <si>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</si>
  <si>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</si>
  <si>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</si>
  <si>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</si>
  <si>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</si>
  <si>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</si>
  <si>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</si>
  <si>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</si>
  <si>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</si>
  <si>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</si>
  <si>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</si>
  <si>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</si>
  <si>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</si>
  <si>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</si>
  <si>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</si>
  <si>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</si>
  <si>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</si>
  <si>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</si>
  <si>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</si>
  <si>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</si>
  <si>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</si>
  <si>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</si>
  <si>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</si>
  <si>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</si>
  <si>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</si>
  <si>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</si>
  <si>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</si>
  <si>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</si>
  <si>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</si>
  <si>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</si>
  <si>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</si>
  <si>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</si>
  <si>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</si>
  <si>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</si>
  <si>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</si>
  <si>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</si>
  <si>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</si>
  <si>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</si>
  <si>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</si>
  <si>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</si>
  <si>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</si>
  <si>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</si>
  <si>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</si>
  <si>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</si>
  <si>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</si>
  <si>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</si>
  <si>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</si>
  <si>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</si>
  <si>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</si>
  <si>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</si>
  <si>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</si>
  <si>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</si>
  <si>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</si>
  <si>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</si>
  <si>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</si>
  <si>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</si>
  <si>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</si>
  <si>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</si>
  <si>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</si>
  <si>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</si>
  <si>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</si>
  <si>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</si>
  <si>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</si>
  <si>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</si>
  <si>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</si>
  <si>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</si>
  <si>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</si>
  <si>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</si>
  <si>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</si>
  <si>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</si>
  <si>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</si>
  <si>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</si>
  <si>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</si>
  <si>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</si>
  <si>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</si>
  <si>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</si>
  <si>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</si>
  <si>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</si>
  <si>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</si>
  <si>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</si>
  <si>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</si>
  <si>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</si>
  <si>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</si>
  <si>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</si>
  <si>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</si>
  <si>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</si>
  <si>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</si>
  <si>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</si>
  <si>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</si>
  <si>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</si>
  <si>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</si>
  <si>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</si>
  <si>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</si>
  <si>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</si>
  <si>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</si>
  <si>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</si>
  <si>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</si>
  <si>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</si>
  <si>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</si>
  <si>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</si>
  <si>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</si>
  <si>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</si>
  <si>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</si>
  <si>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</si>
  <si>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</si>
  <si>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</si>
  <si>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</si>
  <si>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</si>
  <si>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</si>
  <si>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</si>
  <si>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</si>
  <si>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</si>
  <si>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</si>
  <si>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</si>
  <si>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</si>
  <si>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</si>
  <si>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</si>
  <si>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</si>
  <si>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</si>
  <si>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</si>
  <si>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</si>
  <si>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</si>
  <si>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</si>
  <si>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</si>
  <si>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</si>
  <si>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</si>
  <si>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</si>
  <si>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</si>
  <si>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</si>
  <si>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</si>
  <si>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</si>
  <si>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</si>
  <si>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</si>
  <si>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</si>
  <si>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</si>
  <si>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</si>
  <si>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</si>
  <si>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</si>
  <si>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</si>
  <si>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</si>
  <si>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</si>
  <si>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</si>
  <si>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</si>
  <si>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</si>
  <si>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</si>
  <si>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</si>
  <si>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</si>
  <si>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</si>
  <si>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</si>
  <si>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</si>
  <si>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</si>
  <si>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</si>
  <si>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</si>
  <si>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</si>
  <si>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</si>
  <si>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</si>
  <si>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</si>
  <si>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</si>
  <si>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</si>
  <si>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</si>
  <si>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</si>
  <si>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</si>
  <si>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</si>
  <si>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</si>
  <si>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</si>
  <si>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</si>
  <si>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</si>
  <si>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</si>
  <si>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</si>
  <si>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</si>
  <si>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</si>
  <si>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</si>
  <si>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</si>
  <si>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</si>
  <si>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</si>
  <si>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</si>
  <si>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</si>
  <si>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</si>
  <si>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</si>
  <si>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</si>
  <si>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</si>
  <si>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</si>
  <si>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</si>
  <si>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</si>
  <si>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</si>
  <si>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</si>
  <si>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</si>
  <si>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</si>
  <si>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</si>
  <si>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</si>
  <si>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</si>
  <si>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</si>
  <si>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</si>
  <si>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</si>
  <si>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</si>
  <si>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</si>
  <si>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</si>
  <si>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</si>
  <si>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</si>
  <si>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</si>
  <si>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</si>
  <si>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</si>
  <si>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</si>
  <si>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</si>
  <si>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</si>
  <si>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</si>
  <si>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</si>
  <si>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</si>
  <si>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</si>
  <si>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</si>
  <si>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</si>
  <si>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</si>
  <si>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</si>
  <si>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</si>
  <si>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</si>
  <si>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</si>
  <si>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</si>
  <si>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</si>
  <si>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</si>
  <si>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</si>
  <si>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</si>
  <si>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</si>
  <si>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</si>
  <si>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</si>
  <si>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</si>
  <si>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</si>
  <si>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</si>
  <si>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</si>
  <si>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</si>
  <si>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</si>
  <si>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</si>
  <si>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</si>
  <si>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</si>
  <si>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</si>
  <si>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</si>
  <si>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</si>
  <si>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</si>
  <si>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</si>
  <si>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</si>
  <si>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</si>
  <si>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</si>
  <si>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</si>
  <si>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</si>
  <si>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</si>
  <si>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</si>
  <si>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</si>
  <si>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</si>
  <si>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</si>
  <si>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</si>
  <si>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</si>
  <si>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</si>
  <si>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</si>
  <si>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</si>
  <si>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</si>
  <si>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</si>
  <si>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</si>
  <si>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</si>
  <si>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</si>
  <si>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</si>
  <si>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</si>
  <si>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</si>
  <si>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</si>
  <si>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</si>
  <si>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</si>
  <si>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</si>
  <si>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</si>
  <si>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</si>
  <si>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</si>
  <si>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</si>
  <si>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</si>
  <si>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</si>
  <si>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</si>
  <si>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</si>
  <si>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</si>
  <si>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</si>
  <si>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</si>
  <si>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</si>
  <si>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</si>
  <si>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</si>
  <si>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</si>
  <si>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</si>
  <si>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</si>
  <si>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</si>
  <si>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</si>
  <si>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</si>
  <si>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</si>
  <si>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</si>
  <si>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</si>
  <si>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</si>
  <si>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</si>
  <si>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</si>
  <si>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</si>
  <si>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</si>
  <si>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</si>
  <si>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</si>
  <si>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</si>
  <si>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</si>
  <si>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</si>
  <si>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</si>
  <si>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</si>
  <si>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</si>
  <si>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</si>
  <si>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</si>
  <si>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</si>
  <si>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</si>
  <si>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</si>
  <si>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</si>
  <si>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</si>
  <si>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</si>
  <si>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</si>
  <si>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</si>
  <si>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</si>
  <si>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</si>
  <si>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</si>
  <si>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</si>
  <si>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</si>
  <si>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</si>
  <si>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</si>
  <si>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</si>
  <si>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</si>
  <si>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</si>
  <si>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</si>
  <si>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</si>
  <si>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</si>
  <si>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</si>
  <si>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</si>
  <si>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</si>
  <si>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</si>
  <si>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</si>
  <si>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</si>
  <si>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</si>
  <si>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</si>
  <si>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</si>
  <si>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</si>
  <si>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</si>
  <si>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</si>
  <si>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</si>
  <si>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</si>
  <si>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</si>
  <si>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</si>
  <si>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</si>
  <si>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</si>
  <si>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</si>
  <si>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</si>
  <si>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</si>
  <si>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</si>
  <si>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</si>
  <si>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</si>
  <si>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</si>
  <si>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</si>
  <si>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</si>
  <si>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</si>
  <si>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</si>
  <si>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</si>
  <si>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</si>
  <si>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</si>
  <si>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</si>
  <si>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</si>
  <si>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</si>
  <si>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</si>
  <si>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</si>
  <si>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</si>
  <si>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</si>
  <si>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</si>
  <si>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</si>
  <si>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</si>
  <si>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</si>
  <si>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</si>
  <si>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</si>
  <si>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</si>
  <si>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</si>
  <si>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</si>
  <si>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</si>
  <si>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</si>
  <si>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</si>
  <si>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</si>
  <si>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</si>
  <si>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</si>
  <si>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</si>
  <si>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</si>
  <si>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</si>
  <si>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</si>
  <si>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</si>
  <si>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</si>
  <si>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</si>
  <si>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</si>
  <si>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</si>
  <si>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</si>
  <si>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</si>
  <si>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</si>
  <si>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</si>
  <si>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</si>
  <si>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</si>
  <si>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</si>
  <si>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</si>
  <si>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</si>
  <si>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</si>
  <si>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</si>
  <si>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</si>
  <si>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</si>
  <si>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</si>
  <si>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</si>
  <si>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</si>
  <si>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</si>
  <si>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</si>
  <si>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</si>
  <si>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</si>
  <si>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</si>
  <si>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</si>
  <si>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</si>
  <si>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</si>
  <si>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</si>
  <si>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</si>
  <si>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</si>
  <si>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</si>
  <si>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</si>
  <si>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</si>
  <si>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</si>
  <si>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</si>
  <si>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</si>
  <si>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</si>
  <si>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</si>
  <si>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</si>
  <si>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</si>
  <si>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</si>
  <si>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</si>
  <si>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</si>
  <si>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</si>
  <si>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</si>
  <si>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</si>
  <si>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</si>
  <si>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</si>
  <si>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</si>
  <si>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</si>
  <si>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</si>
  <si>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</si>
  <si>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</si>
  <si>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</si>
  <si>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</si>
  <si>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</si>
  <si>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</si>
  <si>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</si>
  <si>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</si>
  <si>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</si>
  <si>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</si>
  <si>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</si>
  <si>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</si>
  <si>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</si>
  <si>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</si>
  <si>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</si>
  <si>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</si>
  <si>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</si>
  <si>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</si>
  <si>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</si>
  <si>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</si>
  <si>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</si>
  <si>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</si>
  <si>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</si>
  <si>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</si>
  <si>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</si>
  <si>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</si>
  <si>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</si>
  <si>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</si>
  <si>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</si>
  <si>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</si>
  <si>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</si>
  <si>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</si>
  <si>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</si>
  <si>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</si>
  <si>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</si>
  <si>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</si>
  <si>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</si>
  <si>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</si>
  <si>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</si>
  <si>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</si>
  <si>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</si>
  <si>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</si>
  <si>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</si>
  <si>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</si>
  <si>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</si>
  <si>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</si>
  <si>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</si>
  <si>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</si>
  <si>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</si>
  <si>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</si>
  <si>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</si>
  <si>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</si>
  <si>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</si>
  <si>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</si>
  <si>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</si>
  <si>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</si>
  <si>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</si>
  <si>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</si>
  <si>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</si>
  <si>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</si>
  <si>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</si>
  <si>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</si>
  <si>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</si>
  <si>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</si>
  <si>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</si>
  <si>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</si>
  <si>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</si>
  <si>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</si>
  <si>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</si>
  <si>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</si>
  <si>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</si>
  <si>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</si>
  <si>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</si>
  <si>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</si>
  <si>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</si>
  <si>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</si>
  <si>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</si>
  <si>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</si>
  <si>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</si>
  <si>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</si>
  <si>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</si>
  <si>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</si>
  <si>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</si>
  <si>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</si>
  <si>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</si>
  <si>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</si>
  <si>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</si>
  <si>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</si>
  <si>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</si>
  <si>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</si>
  <si>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</si>
  <si>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</si>
  <si>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</si>
  <si>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</si>
  <si>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</si>
  <si>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</si>
  <si>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</si>
  <si>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</si>
  <si>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</si>
  <si>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</si>
  <si>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</si>
  <si>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</si>
  <si>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</si>
  <si>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</si>
  <si>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</si>
  <si>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</si>
  <si>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</si>
  <si>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</si>
  <si>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</si>
  <si>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</si>
  <si>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</si>
  <si>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</si>
  <si>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</si>
  <si>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</si>
  <si>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</si>
  <si>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</si>
  <si>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</si>
  <si>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</si>
  <si>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</si>
  <si>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</si>
  <si>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</si>
  <si>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</si>
  <si>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</si>
  <si>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</si>
  <si>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</si>
  <si>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</si>
  <si>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</si>
  <si>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</si>
  <si>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</si>
  <si>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</si>
  <si>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</si>
  <si>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</si>
  <si>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</si>
  <si>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</si>
  <si>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</si>
  <si>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</si>
  <si>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</si>
  <si>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</si>
  <si>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</si>
  <si>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</si>
  <si>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</si>
  <si>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</si>
  <si>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</si>
  <si>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</si>
  <si>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</si>
  <si>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</si>
  <si>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</si>
  <si>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</si>
  <si>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</si>
  <si>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</si>
  <si>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</si>
  <si>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</si>
  <si>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</si>
  <si>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</si>
  <si>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</si>
  <si>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</si>
  <si>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</si>
  <si>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</si>
  <si>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</si>
  <si>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</si>
  <si>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</si>
  <si>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</si>
  <si>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</si>
  <si>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</si>
  <si>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</si>
  <si>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</si>
  <si>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</si>
  <si>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</si>
  <si>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</si>
  <si>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</si>
  <si>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</si>
  <si>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</si>
  <si>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</si>
  <si>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</si>
  <si>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</si>
  <si>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</si>
  <si>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</si>
  <si>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</si>
  <si>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</si>
  <si>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</si>
  <si>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</si>
  <si>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</si>
  <si>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</si>
  <si>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</si>
  <si>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</si>
  <si>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</si>
  <si>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</si>
  <si>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</si>
  <si>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</si>
  <si>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</si>
  <si>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</si>
  <si>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</si>
  <si>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</si>
  <si>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</si>
  <si>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</si>
  <si>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</si>
  <si>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</si>
  <si>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</si>
  <si>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</si>
  <si>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</si>
  <si>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</si>
  <si>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</si>
  <si>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</si>
  <si>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</si>
  <si>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</si>
  <si>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</si>
  <si>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</si>
  <si>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</si>
  <si>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</si>
  <si>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</si>
  <si>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</si>
  <si>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</si>
  <si>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</si>
  <si>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</si>
  <si>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</si>
  <si>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</si>
  <si>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</si>
  <si>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</si>
  <si>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</si>
  <si>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</si>
  <si>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</si>
  <si>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</si>
  <si>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</si>
  <si>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</si>
  <si>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</si>
  <si>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</si>
  <si>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</si>
  <si>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</si>
  <si>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</si>
  <si>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</si>
  <si>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</si>
  <si>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</si>
  <si>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</si>
  <si>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</si>
  <si>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</si>
  <si>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</si>
  <si>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</si>
  <si>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</si>
  <si>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</si>
  <si>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</si>
  <si>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</si>
  <si>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</si>
  <si>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</si>
  <si>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</si>
  <si>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</si>
  <si>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</si>
  <si>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</si>
  <si>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</si>
  <si>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</si>
  <si>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</si>
  <si>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</si>
  <si>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</si>
  <si>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</si>
  <si>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</si>
  <si>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</si>
  <si>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</si>
  <si>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</si>
  <si>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</si>
  <si>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</si>
  <si>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</si>
  <si>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</si>
  <si>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</si>
  <si>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</si>
  <si>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</si>
  <si>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</si>
  <si>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</si>
  <si>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</si>
  <si>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</si>
  <si>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</si>
  <si>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</si>
  <si>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</si>
  <si>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</si>
  <si>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</si>
  <si>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</si>
  <si>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</si>
  <si>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</si>
  <si>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</si>
  <si>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</si>
  <si>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</si>
  <si>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</si>
  <si>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</si>
  <si>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</si>
  <si>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</si>
  <si>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</si>
  <si>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</si>
  <si>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</si>
  <si>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</si>
  <si>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</si>
  <si>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</si>
  <si>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</si>
  <si>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</si>
  <si>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</si>
  <si>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</si>
  <si>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</si>
  <si>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</si>
  <si>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</si>
  <si>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</si>
  <si>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</si>
  <si>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</si>
  <si>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</si>
  <si>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</si>
  <si>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</si>
  <si>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</si>
  <si>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</si>
  <si>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</si>
  <si>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</si>
  <si>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</si>
  <si>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</si>
  <si>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</si>
  <si>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</si>
  <si>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</si>
  <si>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</si>
  <si>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</si>
  <si>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</si>
  <si>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</si>
  <si>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</si>
  <si>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</si>
  <si>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</si>
  <si>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</si>
  <si>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</si>
  <si>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</si>
  <si>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</si>
  <si>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</si>
  <si>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</si>
  <si>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</si>
  <si>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</si>
  <si>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</si>
  <si>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</si>
  <si>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</si>
  <si>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</si>
  <si>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</si>
  <si>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</si>
  <si>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</si>
  <si>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</si>
  <si>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</si>
  <si>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</si>
  <si>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</si>
  <si>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</si>
  <si>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</si>
  <si>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</si>
  <si>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</si>
  <si>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</si>
  <si>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</si>
  <si>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</si>
  <si>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</si>
  <si>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</si>
  <si>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</si>
  <si>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</si>
  <si>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</si>
  <si>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</si>
  <si>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</si>
  <si>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</si>
  <si>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</si>
  <si>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</si>
  <si>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</si>
  <si>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</si>
  <si>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</si>
  <si>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</si>
  <si>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</si>
  <si>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</si>
  <si>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</si>
  <si>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</si>
  <si>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</si>
  <si>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</si>
  <si>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</si>
  <si>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</si>
  <si>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</si>
  <si>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</si>
  <si>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</si>
  <si>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</si>
  <si>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</si>
  <si>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</si>
  <si>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</si>
  <si>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</si>
  <si>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</si>
  <si>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</si>
  <si>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</si>
  <si>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</si>
  <si>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</si>
  <si>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</si>
  <si>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</si>
  <si>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</si>
  <si>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</si>
  <si>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</si>
  <si>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</si>
  <si>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</si>
  <si>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</si>
  <si>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</si>
  <si>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</si>
  <si>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</si>
  <si>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</si>
  <si>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</si>
  <si>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</si>
  <si>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</si>
  <si>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</si>
  <si>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</si>
  <si>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</si>
  <si>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</si>
  <si>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</si>
  <si>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</si>
  <si>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</si>
  <si>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</si>
  <si>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</si>
  <si>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</si>
  <si>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</si>
  <si>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</si>
  <si>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</si>
  <si>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</si>
  <si>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</si>
  <si>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</si>
  <si>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</si>
  <si>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</si>
  <si>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</si>
  <si>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</si>
  <si>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</si>
  <si>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</si>
  <si>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</si>
  <si>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</si>
  <si>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</si>
  <si>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</si>
  <si>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</si>
  <si>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</si>
  <si>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</si>
  <si>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</si>
  <si>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</si>
  <si>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</si>
  <si>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</si>
  <si>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</si>
  <si>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</si>
  <si>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</si>
  <si>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</si>
  <si>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</si>
  <si>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</si>
  <si>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</si>
  <si>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</si>
  <si>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</si>
  <si>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</si>
  <si>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</si>
  <si>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</si>
  <si>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</si>
  <si>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</si>
  <si>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</si>
  <si>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</si>
  <si>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</si>
  <si>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</si>
  <si>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</si>
  <si>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</si>
  <si>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</si>
  <si>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</si>
  <si>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</si>
  <si>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</si>
  <si>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</si>
  <si>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</si>
  <si>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</si>
  <si>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</si>
  <si>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</si>
  <si>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</si>
  <si>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</si>
  <si>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</si>
  <si>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</si>
  <si>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</si>
  <si>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</si>
  <si>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</si>
  <si>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</si>
  <si>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</si>
  <si>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</si>
  <si>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</si>
  <si>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</si>
  <si>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</si>
  <si>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</si>
  <si>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</si>
  <si>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</si>
  <si>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</si>
  <si>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</si>
  <si>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</si>
  <si>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</si>
  <si>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</si>
  <si>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</si>
  <si>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</si>
  <si>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</si>
  <si>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</si>
  <si>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</si>
  <si>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</si>
  <si>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</si>
  <si>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</si>
  <si>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</si>
  <si>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</si>
  <si>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</si>
  <si>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</si>
  <si>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</si>
  <si>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</si>
  <si>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</si>
  <si>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</si>
  <si>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</si>
  <si>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</si>
  <si>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</si>
  <si>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</si>
  <si>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</si>
  <si>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</si>
  <si>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</si>
  <si>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</si>
  <si>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</si>
  <si>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</si>
  <si>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</si>
  <si>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</si>
  <si>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</si>
  <si>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</si>
  <si>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</si>
  <si>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</si>
  <si>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</si>
  <si>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</si>
  <si>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</si>
  <si>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</si>
  <si>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</si>
  <si>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</si>
  <si>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</si>
  <si>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</si>
  <si>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</si>
  <si>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</si>
  <si>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</si>
  <si>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</si>
  <si>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</si>
  <si>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</si>
  <si>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</si>
  <si>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</si>
  <si>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</si>
  <si>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</si>
  <si>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</si>
  <si>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</si>
  <si>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</si>
  <si>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</si>
  <si>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</si>
  <si>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</si>
  <si>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</si>
  <si>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</si>
  <si>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</si>
  <si>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</si>
  <si>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</si>
  <si>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</si>
  <si>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</si>
  <si>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</si>
  <si>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</si>
  <si>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</si>
  <si>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</si>
  <si>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</si>
  <si>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</si>
  <si>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</si>
  <si>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</si>
  <si>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</si>
  <si>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</si>
  <si>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</si>
  <si>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</si>
  <si>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</si>
  <si>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</si>
  <si>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</si>
  <si>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</si>
  <si>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</si>
  <si>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</si>
  <si>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</si>
  <si>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</si>
  <si>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</si>
  <si>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</si>
  <si>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</si>
  <si>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</si>
  <si>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</si>
  <si>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</si>
  <si>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</si>
  <si>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</si>
  <si>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</si>
  <si>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</si>
  <si>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</si>
  <si>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</si>
  <si>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</si>
  <si>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</si>
  <si>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</si>
  <si>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</si>
  <si>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</si>
  <si>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</si>
  <si>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</si>
  <si>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</si>
  <si>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</si>
  <si>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</si>
  <si>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</si>
  <si>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</si>
  <si>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</si>
  <si>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</si>
  <si>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</si>
  <si>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</si>
  <si>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</si>
  <si>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</si>
  <si>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</si>
  <si>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</si>
  <si>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</si>
  <si>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</si>
  <si>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</si>
  <si>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</si>
  <si>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</si>
  <si>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</si>
  <si>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</si>
  <si>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</si>
  <si>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</si>
  <si>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</si>
  <si>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</si>
  <si>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</si>
  <si>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</si>
  <si>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</si>
  <si>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</si>
  <si>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</si>
  <si>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</si>
  <si>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</si>
  <si>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</si>
  <si>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</si>
  <si>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</si>
  <si>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</si>
  <si>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</si>
  <si>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</si>
  <si>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</si>
  <si>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</si>
  <si>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</si>
  <si>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</si>
  <si>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</si>
  <si>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</si>
  <si>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</si>
  <si>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</si>
  <si>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</si>
  <si>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</si>
  <si>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</si>
  <si>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</si>
  <si>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</si>
  <si>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</si>
  <si>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</si>
  <si>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</si>
  <si>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</si>
  <si>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</si>
  <si>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</si>
  <si>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</si>
  <si>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</si>
  <si>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</si>
  <si>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</si>
  <si>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</si>
  <si>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</si>
  <si>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</si>
  <si>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</si>
  <si>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</si>
  <si>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</si>
  <si>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</si>
  <si>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</si>
  <si>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</si>
  <si>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</si>
  <si>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</si>
  <si>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</si>
  <si>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</si>
  <si>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</si>
  <si>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</si>
  <si>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</si>
  <si>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</si>
  <si>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</si>
  <si>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</si>
  <si>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</si>
  <si>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</si>
  <si>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</si>
  <si>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</si>
  <si>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</si>
  <si>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</si>
  <si>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</si>
  <si>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</si>
  <si>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</si>
  <si>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</si>
  <si>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</si>
  <si>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</si>
  <si>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</si>
  <si>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</si>
  <si>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</si>
  <si>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</si>
  <si>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</si>
  <si>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</si>
  <si>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</si>
  <si>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</si>
  <si>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</si>
  <si>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</si>
  <si>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</si>
  <si>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</si>
  <si>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</si>
  <si>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</si>
  <si>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</si>
  <si>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</si>
  <si>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</si>
  <si>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</si>
  <si>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</si>
  <si>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</si>
  <si>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</si>
  <si>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</si>
  <si>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</si>
  <si>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</si>
  <si>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</si>
  <si>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</si>
  <si>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</si>
  <si>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</si>
  <si>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</si>
  <si>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</si>
  <si>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</si>
  <si>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</si>
  <si>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</si>
  <si>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</si>
  <si>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</si>
  <si>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</si>
  <si>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</si>
  <si>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</si>
  <si>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</si>
  <si>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</si>
  <si>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</si>
  <si>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</si>
  <si>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</si>
  <si>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</si>
  <si>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</si>
  <si>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</si>
  <si>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</si>
  <si>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</si>
  <si>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</si>
  <si>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</si>
  <si>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</si>
  <si>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</si>
  <si>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</si>
  <si>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</si>
  <si>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</si>
  <si>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</si>
  <si>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</si>
  <si>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</si>
  <si>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</si>
  <si>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</si>
  <si>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</si>
  <si>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</si>
  <si>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</si>
  <si>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</si>
  <si>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</si>
  <si>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</si>
  <si>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</si>
  <si>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</si>
  <si>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</si>
  <si>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</si>
  <si>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</si>
  <si>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</si>
  <si>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</si>
  <si>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</si>
  <si>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</si>
  <si>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</si>
  <si>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</si>
  <si>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</si>
  <si>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</si>
  <si>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</si>
  <si>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</si>
  <si>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</si>
  <si>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</si>
  <si>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</si>
  <si>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</si>
  <si>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</si>
  <si>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</si>
  <si>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</si>
  <si>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</si>
  <si>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</si>
  <si>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</si>
  <si>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</si>
  <si>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</si>
  <si>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</si>
  <si>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</si>
  <si>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</si>
  <si>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</si>
  <si>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</si>
  <si>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</si>
  <si>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</si>
  <si>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</si>
  <si>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</si>
  <si>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</si>
  <si>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</si>
  <si>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</si>
  <si>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</si>
  <si>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</si>
  <si>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</si>
  <si>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</si>
  <si>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</si>
  <si>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</si>
  <si>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</si>
  <si>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</si>
  <si>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</si>
  <si>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</si>
  <si>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</si>
  <si>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</si>
  <si>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</si>
  <si>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</si>
  <si>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</si>
  <si>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</si>
  <si>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</si>
  <si>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</si>
  <si>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</si>
  <si>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</si>
  <si>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</si>
  <si>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</si>
  <si>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</si>
  <si>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</si>
  <si>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</si>
  <si>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</si>
  <si>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</si>
  <si>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</si>
  <si>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</si>
  <si>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</si>
  <si>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</si>
  <si>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</si>
  <si>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</si>
  <si>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</si>
  <si>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</si>
  <si>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</si>
  <si>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</si>
  <si>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</si>
  <si>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</si>
  <si>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</si>
  <si>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</si>
  <si>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</si>
  <si>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</si>
  <si>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</si>
  <si>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</si>
  <si>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</si>
  <si>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</si>
  <si>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</si>
  <si>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</si>
  <si>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</si>
  <si>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</si>
  <si>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</si>
  <si>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</si>
  <si>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</si>
  <si>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</si>
  <si>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</si>
  <si>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</si>
  <si>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</si>
  <si>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</si>
  <si>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</si>
  <si>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</si>
  <si>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</si>
  <si>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</si>
  <si>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</si>
  <si>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</si>
  <si>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</si>
  <si>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</si>
  <si>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</si>
  <si>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</si>
  <si>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</si>
  <si>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</si>
  <si>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</si>
  <si>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</si>
  <si>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</si>
  <si>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</si>
  <si>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</si>
  <si>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</si>
  <si>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</si>
  <si>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</si>
  <si>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</si>
  <si>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</si>
  <si>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</si>
  <si>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</si>
  <si>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</si>
  <si>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</si>
  <si>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</si>
  <si>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</si>
  <si>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</si>
  <si>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</si>
  <si>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</si>
  <si>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</si>
  <si>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</si>
  <si>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</si>
  <si>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</si>
  <si>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</si>
  <si>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</si>
  <si>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</si>
  <si>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</si>
  <si>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</si>
  <si>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</si>
  <si>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</si>
  <si>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</si>
  <si>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</si>
  <si>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</si>
  <si>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</si>
  <si>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</si>
  <si>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</si>
  <si>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</si>
  <si>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</si>
  <si>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</si>
  <si>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</si>
  <si>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</si>
  <si>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</si>
  <si>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</si>
  <si>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</si>
  <si>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</si>
  <si>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</si>
  <si>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</si>
  <si>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</si>
  <si>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</si>
  <si>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</si>
  <si>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</si>
  <si>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</si>
  <si>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</si>
  <si>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</si>
  <si>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</si>
  <si>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</si>
  <si>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</si>
  <si>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</si>
  <si>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</si>
  <si>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</si>
  <si>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</si>
  <si>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</si>
  <si>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</si>
  <si>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</si>
  <si>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</si>
  <si>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</si>
  <si>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</si>
  <si>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</si>
  <si>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</si>
  <si>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</si>
  <si>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</si>
  <si>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</si>
  <si>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</si>
  <si>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</si>
  <si>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</si>
  <si>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</si>
  <si>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</si>
  <si>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</si>
  <si>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</si>
  <si>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</si>
  <si>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</si>
  <si>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</si>
  <si>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</si>
  <si>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</si>
  <si>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</si>
  <si>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</si>
  <si>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</si>
  <si>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</si>
  <si>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</si>
  <si>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</si>
  <si>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</si>
  <si>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</si>
  <si>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</si>
  <si>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</si>
  <si>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</si>
  <si>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</si>
  <si>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</si>
  <si>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</si>
  <si>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</si>
  <si>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</si>
  <si>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</si>
  <si>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</si>
  <si>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</si>
  <si>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</si>
  <si>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</si>
  <si>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</si>
  <si>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</si>
  <si>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</si>
  <si>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</si>
  <si>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</si>
  <si>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</si>
  <si>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</si>
  <si>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</si>
  <si>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</si>
  <si>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</si>
  <si>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</si>
  <si>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</si>
  <si>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</si>
  <si>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</si>
  <si>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</si>
  <si>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</si>
  <si>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</si>
  <si>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</si>
  <si>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</si>
  <si>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</si>
  <si>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</si>
  <si>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</si>
  <si>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</si>
  <si>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</si>
  <si>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</si>
  <si>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</si>
  <si>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</si>
  <si>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</si>
  <si>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</si>
  <si>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</si>
  <si>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</si>
  <si>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</si>
  <si>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</si>
  <si>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</si>
  <si>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</si>
  <si>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</si>
  <si>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</si>
  <si>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</si>
  <si>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</si>
  <si>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</si>
  <si>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</si>
  <si>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</si>
  <si>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</si>
  <si>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</si>
  <si>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</si>
  <si>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</si>
  <si>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</si>
  <si>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</si>
  <si>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</si>
  <si>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</si>
  <si>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</si>
  <si>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</si>
  <si>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</si>
  <si>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</si>
  <si>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</si>
  <si>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</si>
  <si>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</si>
  <si>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</si>
  <si>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</si>
  <si>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</si>
  <si>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</si>
  <si>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</si>
  <si>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</si>
  <si>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</si>
  <si>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</si>
  <si>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</si>
  <si>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</si>
  <si>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</si>
  <si>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</si>
  <si>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</si>
  <si>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</si>
  <si>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</si>
  <si>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</si>
  <si>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</si>
  <si>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</si>
  <si>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</si>
  <si>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</si>
  <si>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</si>
  <si>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</si>
  <si>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</si>
  <si>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</si>
  <si>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</si>
  <si>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</si>
  <si>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</si>
  <si>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</si>
  <si>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</si>
  <si>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</si>
  <si>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</si>
  <si>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</si>
  <si>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</si>
  <si>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</si>
  <si>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</si>
  <si>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</si>
  <si>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</si>
  <si>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</si>
  <si>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</si>
  <si>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</si>
  <si>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</si>
  <si>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</si>
  <si>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</si>
  <si>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</si>
  <si>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</si>
  <si>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</si>
  <si>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</si>
  <si>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</si>
  <si>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</si>
  <si>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</si>
  <si>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</si>
  <si>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</si>
  <si>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</si>
  <si>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</si>
  <si>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</si>
  <si>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</si>
  <si>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</si>
  <si>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</si>
  <si>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</si>
  <si>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</si>
  <si>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</si>
  <si>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</si>
  <si>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</si>
  <si>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</si>
  <si>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</si>
  <si>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</si>
  <si>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</si>
  <si>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</si>
  <si>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</si>
  <si>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</si>
  <si>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</si>
  <si>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</si>
  <si>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</si>
  <si>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</si>
  <si>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</si>
  <si>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</si>
  <si>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</si>
  <si>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</si>
  <si>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</si>
  <si>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</si>
  <si>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</si>
  <si>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</si>
  <si>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</si>
  <si>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</si>
  <si>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</si>
  <si>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</si>
  <si>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</si>
  <si>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</si>
  <si>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</si>
  <si>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</si>
  <si>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</si>
  <si>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</si>
  <si>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</si>
  <si>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</si>
  <si>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</si>
  <si>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</si>
  <si>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</si>
  <si>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</si>
  <si>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</si>
  <si>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</si>
  <si>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</si>
  <si>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</si>
  <si>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</si>
  <si>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</si>
  <si>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</si>
  <si>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</si>
  <si>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</si>
  <si>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</si>
  <si>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</si>
  <si>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</si>
  <si>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</si>
  <si>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</si>
  <si>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</si>
  <si>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</si>
  <si>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</si>
  <si>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</si>
  <si>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</si>
  <si>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</si>
  <si>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</si>
  <si>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</si>
  <si>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</si>
  <si>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</si>
  <si>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</si>
  <si>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</si>
  <si>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</si>
  <si>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</si>
  <si>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</si>
  <si>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</si>
  <si>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</si>
  <si>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</si>
  <si>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</si>
  <si>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</si>
  <si>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</si>
  <si>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</si>
  <si>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</si>
  <si>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</si>
  <si>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</si>
  <si>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</si>
  <si>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</si>
  <si>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</si>
  <si>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</si>
  <si>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</si>
  <si>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</si>
  <si>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</si>
  <si>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</si>
  <si>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</si>
  <si>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</si>
  <si>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</si>
  <si>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</si>
  <si>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</si>
  <si>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</si>
  <si>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</si>
  <si>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</si>
  <si>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</si>
  <si>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</si>
  <si>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</si>
  <si>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</si>
  <si>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</si>
  <si>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</si>
  <si>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</si>
  <si>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</si>
  <si>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</si>
  <si>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</si>
  <si>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</si>
  <si>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</si>
  <si>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</si>
  <si>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</si>
  <si>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</si>
  <si>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</si>
  <si>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</si>
  <si>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</si>
  <si>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</si>
  <si>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</si>
  <si>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</si>
  <si>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</si>
  <si>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</si>
  <si>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</si>
  <si>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</si>
  <si>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</si>
  <si>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</si>
  <si>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</si>
  <si>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</si>
  <si>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</si>
  <si>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</si>
  <si>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</si>
  <si>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</si>
  <si>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</si>
  <si>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</si>
  <si>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</si>
  <si>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</si>
  <si>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</si>
  <si>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</si>
  <si>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</si>
  <si>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</si>
  <si>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</si>
  <si>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</si>
  <si>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</si>
  <si>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</si>
  <si>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</si>
  <si>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</si>
  <si>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</si>
  <si>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</si>
  <si>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</si>
  <si>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</si>
  <si>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</si>
  <si>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</si>
  <si>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</si>
  <si>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</si>
  <si>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</si>
  <si>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</si>
  <si>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</si>
  <si>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</si>
  <si>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</si>
  <si>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</si>
  <si>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</si>
  <si>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</si>
  <si>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</si>
  <si>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</si>
  <si>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</si>
  <si>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</si>
  <si>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</si>
  <si>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</si>
  <si>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</si>
  <si>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</si>
  <si>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</si>
  <si>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</si>
  <si>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</si>
  <si>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</si>
  <si>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</si>
  <si>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</si>
  <si>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</si>
  <si>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</si>
  <si>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</si>
  <si>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</si>
  <si>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</si>
  <si>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</si>
  <si>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</si>
  <si>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</si>
  <si>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</si>
  <si>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</si>
  <si>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</si>
  <si>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</si>
  <si>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</si>
  <si>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</si>
  <si>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</si>
  <si>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</si>
  <si>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</si>
  <si>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</si>
  <si>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</si>
  <si>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</si>
  <si>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</si>
  <si>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</si>
  <si>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</si>
  <si>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</si>
  <si>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</si>
  <si>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</si>
  <si>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</si>
  <si>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</si>
  <si>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</si>
  <si>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</si>
  <si>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</si>
  <si>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</si>
  <si>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</si>
  <si>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</si>
  <si>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</si>
  <si>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</si>
  <si>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</si>
  <si>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</si>
  <si>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</si>
  <si>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</si>
  <si>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</si>
  <si>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</si>
  <si>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</si>
  <si>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</si>
  <si>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</si>
  <si>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</si>
  <si>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</si>
  <si>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</si>
  <si>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</si>
  <si>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</si>
  <si>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</si>
  <si>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</si>
  <si>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</si>
  <si>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</si>
  <si>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</si>
  <si>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</si>
  <si>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</si>
  <si>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</si>
  <si>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</si>
  <si>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</si>
  <si>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</si>
  <si>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</si>
  <si>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</si>
  <si>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</si>
  <si>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</si>
  <si>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</si>
  <si>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</si>
  <si>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</si>
  <si>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</si>
  <si>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</si>
  <si>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</si>
  <si>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</si>
  <si>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</si>
  <si>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</si>
  <si>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</si>
  <si>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</si>
  <si>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</si>
  <si>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</si>
  <si>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</si>
  <si>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</si>
  <si>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</si>
  <si>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</si>
  <si>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</si>
  <si>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</si>
  <si>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</si>
  <si>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</si>
  <si>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</si>
  <si>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</si>
  <si>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</si>
  <si>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</si>
  <si>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</si>
  <si>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</si>
  <si>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</si>
  <si>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</si>
  <si>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</si>
  <si>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</si>
  <si>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</si>
  <si>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</si>
  <si>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</si>
  <si>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</si>
  <si>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</si>
  <si>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</si>
  <si>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</si>
  <si>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</si>
  <si>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</si>
  <si>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</si>
  <si>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</si>
  <si>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</si>
  <si>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</si>
  <si>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</si>
  <si>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</si>
  <si>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</si>
  <si>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</si>
  <si>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</si>
  <si>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</si>
  <si>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</si>
  <si>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</si>
  <si>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</si>
  <si>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</si>
  <si>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</si>
  <si>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</si>
  <si>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</si>
  <si>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</si>
  <si>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</si>
  <si>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</si>
  <si>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</si>
  <si>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</si>
  <si>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</si>
  <si>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</si>
  <si>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</si>
  <si>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</si>
  <si>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</si>
  <si>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</si>
  <si>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</si>
  <si>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</si>
  <si>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</si>
  <si>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</si>
  <si>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</si>
  <si>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</si>
  <si>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</si>
  <si>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</si>
  <si>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</si>
  <si>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</si>
  <si>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</si>
  <si>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</si>
  <si>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</si>
  <si>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</si>
  <si>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</si>
  <si>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</si>
  <si>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</si>
  <si>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</si>
  <si>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</si>
  <si>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</si>
  <si>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</si>
  <si>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</si>
  <si>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</si>
  <si>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</si>
  <si>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</si>
  <si>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</si>
  <si>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</si>
  <si>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</si>
  <si>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</si>
  <si>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</si>
  <si>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</si>
  <si>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</si>
  <si>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</si>
  <si>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</si>
  <si>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</si>
  <si>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</si>
  <si>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</si>
  <si>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</si>
  <si>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</si>
  <si>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</si>
  <si>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</si>
  <si>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</si>
  <si>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</si>
  <si>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</si>
  <si>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</si>
  <si>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</si>
  <si>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</si>
  <si>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</si>
  <si>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</si>
  <si>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</si>
  <si>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</si>
  <si>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</si>
  <si>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</si>
  <si>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</si>
  <si>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</si>
  <si>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</si>
  <si>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</si>
  <si>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</si>
  <si>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</si>
  <si>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</si>
  <si>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</si>
  <si>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</si>
  <si>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</si>
  <si>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</si>
  <si>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</si>
  <si>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</si>
  <si>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</si>
  <si>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</si>
  <si>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</si>
  <si>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</si>
  <si>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</si>
  <si>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</si>
  <si>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</si>
  <si>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</si>
  <si>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</si>
  <si>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</si>
  <si>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</si>
  <si>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</si>
  <si>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</si>
  <si>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</si>
  <si>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</si>
  <si>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</si>
  <si>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</si>
  <si>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</si>
  <si>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</si>
  <si>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</si>
  <si>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</si>
  <si>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</si>
  <si>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</si>
  <si>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</si>
  <si>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</si>
  <si>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</si>
  <si>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</si>
  <si>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</si>
  <si>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</si>
  <si>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</si>
  <si>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</si>
  <si>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</si>
  <si>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</si>
  <si>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</si>
  <si>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</si>
  <si>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</si>
  <si>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</si>
  <si>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</si>
  <si>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</si>
  <si>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</si>
  <si>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</si>
  <si>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</si>
  <si>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</si>
  <si>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</si>
  <si>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</si>
  <si>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</si>
  <si>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</si>
  <si>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</si>
  <si>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</si>
  <si>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</si>
  <si>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</si>
  <si>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</si>
  <si>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</si>
  <si>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</si>
  <si>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</si>
  <si>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</si>
  <si>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</si>
  <si>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</si>
  <si>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</si>
  <si>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</si>
  <si>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</si>
  <si>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</si>
  <si>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</si>
  <si>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</si>
  <si>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</si>
  <si>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</si>
  <si>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</si>
  <si>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</si>
  <si>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</si>
  <si>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</si>
  <si>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</si>
  <si>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</si>
  <si>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</si>
  <si>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</si>
  <si>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</si>
  <si>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</si>
  <si>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</si>
  <si>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</si>
  <si>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</si>
  <si>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</si>
  <si>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</si>
  <si>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</si>
  <si>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</si>
  <si>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</si>
  <si>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</si>
  <si>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</si>
  <si>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</si>
  <si>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</si>
  <si>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</si>
  <si>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</si>
  <si>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</si>
  <si>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</si>
  <si>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</si>
  <si>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</si>
  <si>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</si>
  <si>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</si>
  <si>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</si>
  <si>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</si>
  <si>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</si>
  <si>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</si>
  <si>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</si>
  <si>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</si>
  <si>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</si>
  <si>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</si>
  <si>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</si>
  <si>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</si>
  <si>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</si>
  <si>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</si>
  <si>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</si>
  <si>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</si>
  <si>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</si>
  <si>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</si>
  <si>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</si>
  <si>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</si>
  <si>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</si>
  <si>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</si>
  <si>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</si>
  <si>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</si>
  <si>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</si>
  <si>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</si>
  <si>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</si>
  <si>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</si>
  <si>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</si>
  <si>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</si>
  <si>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</si>
  <si>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</si>
  <si>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</si>
  <si>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</si>
  <si>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</si>
  <si>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</si>
  <si>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</si>
  <si>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</si>
  <si>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</si>
  <si>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</si>
  <si>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</si>
  <si>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</si>
  <si>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</si>
  <si>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</si>
  <si>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</si>
  <si>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</si>
  <si>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</si>
  <si>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</si>
  <si>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</si>
  <si>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</si>
  <si>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</si>
  <si>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</si>
  <si>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</si>
  <si>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</si>
  <si>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</si>
  <si>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</si>
  <si>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</si>
  <si>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</si>
  <si>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</si>
  <si>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</si>
  <si>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</si>
  <si>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</si>
  <si>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</si>
  <si>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</si>
  <si>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</si>
  <si>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</si>
  <si>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</si>
  <si>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</si>
  <si>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</si>
  <si>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</si>
  <si>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</si>
  <si>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</si>
  <si>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</si>
  <si>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</si>
  <si>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</si>
  <si>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</si>
  <si>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</si>
  <si>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</si>
  <si>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</si>
  <si>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</si>
  <si>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</si>
  <si>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</si>
  <si>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</si>
  <si>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</si>
  <si>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</si>
  <si>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</si>
  <si>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</si>
  <si>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</si>
  <si>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</si>
  <si>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</si>
  <si>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</si>
  <si>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</si>
  <si>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</si>
  <si>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</si>
  <si>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</si>
  <si>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</si>
  <si>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</si>
  <si>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</si>
  <si>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</si>
  <si>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</si>
  <si>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</si>
  <si>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</si>
  <si>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</si>
  <si>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</si>
  <si>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</si>
  <si>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</si>
  <si>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</si>
  <si>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</si>
  <si>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</si>
  <si>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</si>
  <si>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</si>
  <si>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</si>
  <si>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</si>
  <si>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</si>
  <si>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</si>
  <si>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</si>
  <si>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</si>
  <si>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</si>
  <si>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</si>
  <si>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</si>
  <si>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</si>
  <si>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</si>
  <si>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</si>
  <si>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</si>
  <si>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</si>
  <si>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</si>
  <si>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</si>
  <si>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</si>
  <si>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</si>
  <si>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</si>
  <si>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</si>
  <si>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</si>
  <si>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</si>
  <si>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</si>
  <si>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</si>
  <si>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</si>
  <si>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</si>
  <si>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</si>
  <si>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</si>
  <si>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</si>
  <si>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</si>
  <si>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</si>
  <si>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</si>
  <si>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</si>
  <si>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</si>
  <si>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</si>
  <si>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</si>
  <si>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</si>
  <si>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</si>
  <si>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</si>
  <si>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</si>
  <si>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</si>
  <si>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</si>
  <si>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</si>
  <si>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</si>
  <si>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</si>
  <si>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</si>
  <si>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</si>
  <si>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</si>
  <si>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</si>
  <si>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</si>
  <si>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</si>
  <si>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</si>
  <si>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</si>
  <si>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</si>
  <si>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</si>
  <si>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</si>
  <si>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</si>
  <si>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</si>
  <si>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</si>
  <si>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</si>
  <si>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</si>
  <si>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</si>
  <si>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</si>
  <si>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</si>
  <si>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</si>
  <si>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</si>
  <si>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</si>
  <si>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</si>
  <si>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</si>
  <si>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</si>
  <si>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</si>
  <si>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</si>
  <si>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</si>
  <si>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</si>
  <si>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</si>
  <si>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</si>
  <si>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</si>
  <si>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</si>
  <si>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</si>
  <si>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</si>
  <si>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</si>
  <si>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</si>
  <si>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</si>
  <si>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</si>
  <si>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</si>
  <si>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</si>
  <si>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</si>
  <si>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</si>
  <si>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</si>
  <si>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</si>
  <si>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</si>
  <si>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</si>
  <si>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</si>
  <si>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</si>
  <si>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</si>
  <si>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</si>
  <si>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</si>
  <si>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</si>
  <si>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</si>
  <si>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</si>
  <si>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</si>
  <si>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</si>
  <si>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</si>
  <si>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</si>
  <si>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</si>
  <si>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</si>
  <si>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</si>
  <si>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</si>
  <si>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</si>
  <si>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</si>
  <si>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</si>
  <si>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</si>
  <si>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</si>
  <si>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</si>
  <si>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</si>
  <si>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</si>
  <si>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</si>
  <si>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</si>
  <si>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</si>
  <si>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</si>
  <si>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</si>
  <si>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</si>
  <si>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</si>
  <si>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</si>
  <si>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</si>
  <si>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</si>
  <si>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</si>
  <si>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</si>
  <si>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</si>
  <si>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</si>
  <si>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</si>
  <si>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</si>
  <si>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</si>
  <si>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</si>
  <si>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</si>
  <si>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</si>
  <si>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</si>
  <si>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</si>
  <si>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</si>
  <si>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</si>
  <si>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</si>
  <si>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</si>
  <si>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</si>
  <si>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</si>
  <si>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</si>
  <si>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</si>
  <si>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</si>
  <si>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</si>
  <si>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</si>
  <si>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</si>
  <si>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</si>
  <si>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</si>
  <si>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</si>
  <si>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</si>
  <si>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</si>
  <si>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</si>
  <si>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</si>
  <si>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</si>
  <si>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</si>
  <si>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</si>
  <si>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</si>
  <si>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</si>
  <si>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</si>
  <si>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</si>
  <si>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</si>
  <si>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</si>
  <si>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</si>
  <si>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</si>
  <si>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</si>
  <si>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</si>
  <si>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</si>
  <si>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</si>
  <si>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</si>
  <si>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</si>
  <si>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</si>
  <si>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</si>
  <si>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</si>
  <si>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</si>
  <si>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</si>
  <si>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</si>
  <si>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</si>
  <si>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</si>
  <si>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</si>
  <si>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</si>
  <si>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</si>
  <si>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</si>
  <si>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</si>
  <si>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</si>
  <si>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</si>
  <si>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</si>
  <si>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</si>
  <si>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</si>
  <si>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</si>
  <si>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</si>
  <si>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</si>
  <si>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</si>
  <si>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</si>
  <si>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</si>
  <si>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</si>
  <si>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</si>
  <si>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</si>
  <si>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</si>
  <si>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</si>
  <si>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</si>
  <si>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</si>
  <si>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</si>
  <si>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</si>
  <si>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</si>
  <si>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</si>
  <si>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</si>
  <si>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</si>
  <si>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</si>
  <si>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</si>
  <si>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</si>
  <si>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</si>
  <si>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</si>
  <si>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</si>
  <si>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</si>
  <si>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</si>
  <si>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</si>
  <si>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</si>
  <si>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</si>
  <si>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</si>
  <si>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</si>
  <si>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</si>
  <si>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</si>
  <si>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</si>
  <si>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</si>
  <si>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</si>
  <si>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</si>
  <si>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</si>
  <si>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</si>
  <si>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</si>
  <si>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</si>
  <si>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</si>
  <si>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</si>
  <si>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</si>
  <si>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</si>
  <si>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</si>
  <si>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</si>
  <si>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</si>
  <si>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</si>
  <si>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</si>
  <si>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</si>
  <si>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</si>
  <si>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</si>
  <si>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</si>
  <si>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</si>
  <si>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</si>
  <si>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</si>
  <si>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</si>
  <si>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</si>
  <si>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</si>
  <si>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</si>
  <si>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</si>
  <si>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</si>
  <si>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</si>
  <si>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</si>
  <si>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</si>
  <si>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</si>
  <si>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</si>
  <si>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</si>
  <si>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</si>
  <si>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</si>
  <si>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</si>
  <si>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</si>
  <si>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</si>
  <si>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</si>
  <si>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</si>
  <si>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</si>
  <si>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</si>
  <si>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</si>
  <si>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</si>
  <si>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</si>
  <si>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</si>
  <si>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</si>
  <si>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</si>
  <si>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</si>
  <si>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</si>
  <si>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</si>
  <si>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</si>
  <si>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</si>
  <si>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</si>
  <si>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</si>
  <si>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</si>
  <si>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</si>
  <si>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</si>
  <si>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</si>
  <si>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</si>
  <si>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</si>
  <si>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</si>
  <si>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</si>
  <si>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</si>
  <si>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</si>
  <si>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</si>
  <si>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</si>
  <si>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</si>
  <si>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</si>
  <si>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</si>
  <si>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</si>
  <si>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</si>
  <si>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</si>
  <si>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</si>
  <si>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</si>
  <si>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</si>
  <si>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</si>
  <si>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</si>
  <si>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</si>
  <si>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</si>
  <si>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</si>
  <si>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</si>
  <si>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</si>
  <si>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</si>
  <si>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</si>
  <si>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</si>
  <si>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</si>
  <si>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</si>
  <si>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</si>
  <si>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</si>
  <si>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</si>
  <si>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</si>
  <si>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</si>
  <si>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</si>
  <si>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</si>
  <si>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</si>
  <si>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</si>
  <si>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</si>
  <si>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</si>
  <si>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</si>
  <si>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</si>
  <si>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</si>
  <si>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</si>
  <si>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</si>
  <si>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</si>
  <si>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</si>
  <si>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</si>
  <si>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</si>
  <si>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</si>
  <si>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</si>
  <si>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</si>
  <si>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</si>
  <si>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</si>
  <si>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</si>
  <si>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</si>
  <si>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</si>
  <si>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</si>
  <si>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</si>
  <si>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</si>
  <si>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</si>
  <si>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</si>
  <si>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</si>
  <si>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</si>
  <si>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</si>
  <si>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</si>
  <si>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</si>
  <si>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</si>
  <si>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</si>
  <si>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</si>
  <si>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</si>
  <si>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</si>
  <si>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</si>
  <si>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</si>
  <si>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</si>
  <si>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</si>
  <si>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</si>
  <si>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</si>
  <si>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</si>
  <si>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</si>
  <si>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</si>
  <si>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</si>
  <si>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</si>
  <si>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</si>
  <si>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</si>
  <si>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</si>
  <si>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</si>
  <si>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</si>
  <si>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</si>
  <si>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</si>
  <si>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</si>
  <si>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</si>
  <si>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</si>
  <si>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</si>
  <si>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</si>
  <si>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</si>
  <si>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</si>
  <si>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</si>
  <si>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</si>
  <si>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</si>
  <si>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</si>
  <si>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</si>
  <si>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</si>
  <si>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</si>
  <si>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</si>
  <si>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</si>
  <si>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</si>
  <si>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</si>
  <si>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</si>
  <si>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</si>
  <si>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</si>
  <si>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</si>
  <si>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</si>
  <si>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</si>
  <si>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</si>
  <si>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</si>
  <si>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</si>
  <si>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</si>
  <si>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</si>
  <si>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</si>
  <si>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</si>
  <si>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</si>
  <si>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</si>
  <si>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</si>
  <si>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</si>
  <si>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</si>
  <si>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</si>
  <si>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</si>
  <si>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</si>
  <si>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</si>
  <si>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</si>
  <si>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</si>
  <si>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</si>
  <si>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</si>
  <si>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</si>
  <si>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</si>
  <si>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</si>
  <si>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</si>
  <si>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</si>
  <si>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</si>
  <si>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</si>
  <si>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</si>
  <si>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</si>
  <si>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</si>
  <si>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</si>
  <si>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</si>
  <si>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</si>
  <si>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</si>
  <si>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</si>
  <si>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</si>
  <si>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</si>
  <si>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</si>
  <si>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</si>
  <si>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</si>
  <si>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</si>
  <si>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</si>
  <si>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</si>
  <si>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</si>
  <si>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</si>
  <si>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</si>
  <si>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</si>
  <si>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</si>
  <si>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</si>
  <si>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</si>
  <si>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</si>
  <si>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</si>
  <si>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</si>
  <si>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</si>
  <si>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</si>
  <si>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</si>
  <si>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</si>
  <si>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</si>
  <si>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</si>
  <si>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</si>
  <si>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</si>
  <si>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</si>
  <si>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</si>
  <si>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</si>
  <si>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</si>
  <si>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</si>
  <si>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</si>
  <si>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</si>
  <si>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</si>
  <si>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</si>
  <si>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</si>
  <si>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</si>
  <si>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</si>
  <si>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</si>
  <si>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</si>
  <si>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</si>
  <si>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</si>
  <si>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</si>
  <si>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</si>
  <si>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</si>
  <si>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</si>
  <si>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</si>
  <si>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</si>
  <si>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</si>
  <si>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</si>
  <si>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</si>
  <si>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</si>
  <si>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</si>
  <si>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</si>
  <si>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</si>
  <si>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</si>
  <si>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</si>
  <si>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</si>
  <si>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</si>
  <si>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</si>
  <si>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</si>
  <si>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</si>
  <si>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</si>
  <si>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</si>
  <si>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</si>
  <si>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</si>
  <si>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</si>
  <si>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</si>
  <si>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</si>
  <si>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</si>
  <si>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</si>
  <si>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</si>
  <si>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</si>
  <si>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</si>
  <si>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</si>
  <si>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</si>
  <si>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</si>
  <si>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</si>
  <si>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</si>
  <si>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</si>
  <si>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</si>
  <si>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</si>
  <si>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</si>
  <si>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</si>
  <si>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</si>
  <si>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</si>
  <si>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</si>
  <si>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</si>
  <si>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</si>
  <si>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</si>
  <si>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</si>
  <si>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</si>
  <si>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</si>
  <si>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</si>
  <si>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</si>
  <si>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</si>
  <si>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</si>
  <si>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</si>
  <si>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</si>
  <si>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</si>
  <si>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</si>
  <si>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</si>
  <si>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</si>
  <si>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</si>
  <si>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</si>
  <si>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</si>
  <si>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</si>
  <si>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</si>
  <si>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</si>
  <si>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</si>
  <si>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</si>
  <si>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</si>
  <si>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</si>
  <si>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</si>
  <si>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</si>
  <si>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</si>
  <si>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</si>
  <si>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</si>
  <si>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</si>
  <si>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</si>
  <si>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</si>
  <si>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</si>
  <si>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</si>
  <si>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</si>
  <si>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</si>
  <si>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</si>
  <si>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</si>
  <si>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</si>
  <si>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</si>
  <si>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</si>
  <si>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</si>
  <si>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</si>
  <si>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</si>
  <si>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</si>
  <si>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</si>
  <si>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</si>
  <si>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</si>
  <si>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</si>
  <si>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</si>
  <si>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</si>
  <si>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</si>
  <si>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</si>
  <si>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</si>
  <si>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</si>
  <si>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</si>
  <si>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</si>
  <si>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</si>
  <si>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</si>
  <si>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</si>
  <si>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</si>
  <si>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</si>
  <si>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</si>
  <si>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</si>
  <si>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</si>
  <si>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</si>
  <si>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</si>
  <si>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</si>
  <si>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</si>
  <si>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</si>
  <si>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</si>
  <si>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</si>
  <si>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</si>
  <si>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</si>
  <si>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</si>
  <si>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</si>
  <si>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</si>
  <si>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</si>
  <si>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</si>
  <si>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</si>
  <si>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</si>
  <si>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</si>
  <si>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</si>
  <si>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</si>
  <si>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</si>
  <si>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</si>
  <si>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</si>
  <si>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</si>
  <si>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</si>
  <si>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</si>
  <si>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</si>
  <si>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</si>
  <si>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</si>
  <si>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</si>
  <si>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</si>
  <si>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</si>
  <si>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</si>
  <si>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</si>
  <si>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</si>
  <si>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</si>
  <si>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</si>
  <si>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</si>
  <si>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</si>
  <si>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</si>
  <si>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</si>
  <si>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</si>
  <si>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</si>
  <si>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</si>
  <si>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</si>
  <si>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</si>
  <si>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</si>
  <si>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</si>
  <si>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</si>
  <si>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</si>
  <si>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</si>
  <si>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</si>
  <si>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</si>
  <si>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</si>
  <si>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</si>
  <si>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</si>
  <si>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</si>
  <si>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</si>
  <si>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</si>
  <si>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</si>
  <si>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</si>
  <si>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</si>
  <si>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</si>
  <si>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</si>
  <si>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</si>
  <si>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</si>
  <si>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</si>
  <si>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</si>
  <si>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</si>
  <si>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</si>
  <si>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</si>
  <si>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</si>
  <si>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</si>
  <si>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</si>
  <si>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</si>
  <si>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</si>
  <si>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</si>
  <si>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</si>
  <si>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</si>
  <si>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</si>
  <si>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</si>
  <si>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</si>
  <si>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</si>
  <si>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</si>
  <si>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</si>
  <si>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</si>
  <si>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</si>
  <si>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</si>
  <si>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</si>
  <si>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</si>
  <si>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</si>
  <si>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</si>
  <si>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</si>
  <si>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</si>
  <si>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</si>
  <si>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</si>
  <si>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</si>
  <si>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</si>
  <si>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</si>
  <si>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</si>
  <si>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</si>
  <si>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</si>
  <si>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</si>
  <si>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</si>
  <si>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</si>
  <si>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</si>
  <si>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</si>
  <si>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</si>
  <si>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</si>
  <si>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</si>
  <si>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</si>
  <si>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</si>
  <si>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</si>
  <si>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</si>
  <si>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</si>
  <si>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</si>
  <si>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</si>
  <si>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</si>
  <si>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</si>
  <si>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</si>
  <si>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</si>
  <si>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</si>
  <si>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</si>
  <si>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</si>
  <si>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</si>
  <si>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</si>
  <si>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</si>
  <si>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</si>
  <si>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</si>
  <si>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</si>
  <si>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</si>
  <si>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</si>
  <si>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</si>
  <si>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</si>
  <si>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</si>
  <si>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</si>
  <si>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</si>
  <si>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</si>
  <si>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</si>
  <si>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</si>
  <si>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</si>
  <si>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</si>
  <si>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</si>
  <si>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</si>
  <si>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</si>
  <si>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</si>
  <si>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</si>
  <si>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</si>
  <si>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</si>
  <si>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</si>
  <si>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</si>
  <si>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</si>
  <si>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</si>
  <si>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</si>
  <si>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</si>
  <si>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</si>
  <si>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</si>
  <si>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</si>
  <si>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</si>
  <si>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</si>
  <si>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</si>
  <si>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</si>
  <si>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</si>
  <si>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</si>
  <si>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</si>
  <si>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</si>
  <si>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</si>
  <si>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</si>
  <si>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</si>
  <si>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</si>
  <si>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</si>
  <si>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</si>
  <si>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</si>
  <si>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</si>
  <si>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</si>
  <si>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</si>
  <si>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</si>
  <si>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</si>
  <si>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</si>
  <si>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</si>
  <si>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</si>
  <si>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</si>
  <si>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</si>
  <si>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</si>
  <si>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</si>
  <si>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</si>
  <si>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</si>
  <si>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</si>
  <si>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</si>
  <si>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</si>
  <si>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</si>
  <si>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</si>
  <si>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</si>
  <si>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</si>
  <si>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</si>
  <si>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</si>
  <si>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</si>
  <si>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</si>
  <si>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</si>
  <si>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</si>
  <si>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</si>
  <si>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</si>
  <si>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</si>
  <si>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</si>
  <si>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</si>
  <si>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</si>
  <si>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</si>
  <si>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</si>
  <si>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</si>
  <si>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</si>
  <si>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</si>
  <si>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</si>
  <si>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</si>
  <si>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</si>
  <si>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</si>
  <si>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</si>
  <si>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</si>
  <si>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</si>
  <si>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</si>
  <si>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</si>
  <si>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</si>
  <si>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</si>
  <si>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</si>
  <si>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</si>
  <si>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</si>
  <si>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</si>
  <si>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</si>
  <si>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</si>
  <si>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</si>
  <si>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</si>
  <si>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</si>
  <si>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</si>
  <si>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</si>
  <si>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</si>
  <si>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</si>
  <si>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</si>
  <si>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</si>
  <si>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</si>
  <si>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</si>
  <si>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</si>
  <si>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</si>
  <si>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</si>
  <si>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</si>
  <si>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</si>
  <si>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</si>
  <si>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</si>
  <si>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</si>
  <si>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</si>
  <si>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</si>
  <si>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</si>
  <si>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</si>
  <si>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</si>
  <si>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</si>
  <si>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</si>
  <si>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</si>
  <si>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</si>
  <si>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</si>
  <si>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</si>
  <si>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</si>
  <si>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</si>
  <si>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</si>
  <si>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</si>
  <si>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</si>
  <si>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</si>
  <si>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</si>
  <si>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</si>
  <si>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</si>
  <si>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</si>
  <si>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</si>
  <si>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</si>
  <si>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</si>
  <si>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</si>
  <si>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</si>
  <si>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</si>
  <si>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</si>
  <si>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</si>
  <si>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</si>
  <si>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</si>
  <si>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</si>
  <si>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</si>
  <si>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</si>
  <si>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</si>
  <si>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</si>
  <si>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</si>
  <si>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</si>
  <si>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</si>
  <si>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</si>
  <si>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</si>
  <si>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</si>
  <si>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</si>
  <si>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</si>
  <si>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</si>
  <si>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</si>
  <si>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</si>
  <si>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</si>
  <si>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</si>
  <si>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</si>
  <si>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</si>
  <si>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</si>
  <si>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</si>
  <si>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</si>
  <si>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</si>
  <si>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</si>
  <si>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</si>
  <si>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</si>
  <si>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</si>
  <si>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</si>
  <si>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</si>
  <si>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</si>
  <si>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</si>
  <si>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</si>
  <si>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</si>
  <si>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</si>
  <si>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</si>
  <si>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</si>
  <si>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</si>
  <si>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</si>
  <si>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</si>
  <si>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</si>
  <si>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</si>
  <si>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</si>
  <si>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</si>
  <si>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</si>
  <si>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</si>
  <si>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</si>
  <si>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</si>
  <si>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</si>
  <si>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</si>
  <si>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</si>
  <si>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</si>
  <si>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</si>
  <si>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</si>
  <si>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</si>
  <si>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</si>
  <si>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</si>
  <si>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</si>
  <si>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</si>
  <si>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</si>
  <si>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</si>
  <si>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</si>
  <si>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</si>
  <si>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</si>
  <si>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</si>
  <si>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</si>
  <si>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</si>
  <si>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</si>
  <si>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</si>
  <si>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</si>
  <si>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</si>
  <si>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</si>
  <si>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</si>
  <si>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</si>
  <si>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</si>
  <si>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</si>
  <si>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</si>
  <si>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</si>
  <si>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</si>
  <si>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</si>
  <si>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</si>
  <si>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</si>
  <si>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</si>
  <si>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</si>
  <si>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</si>
  <si>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</si>
  <si>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</si>
  <si>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</si>
  <si>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</si>
  <si>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</si>
  <si>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</si>
  <si>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</si>
  <si>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</si>
  <si>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</si>
  <si>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</si>
  <si>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</si>
  <si>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</si>
  <si>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</si>
  <si>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</si>
  <si>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</si>
  <si>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</si>
  <si>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</si>
  <si>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</si>
  <si>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</si>
  <si>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</si>
  <si>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</si>
  <si>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</si>
  <si>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</si>
  <si>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</si>
  <si>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</si>
  <si>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</si>
  <si>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</si>
  <si>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</si>
  <si>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</si>
  <si>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</si>
  <si>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</si>
  <si>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</si>
  <si>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</si>
  <si>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</si>
  <si>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</si>
  <si>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</si>
  <si>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</si>
  <si>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</si>
  <si>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</si>
  <si>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</si>
  <si>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</si>
  <si>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</si>
  <si>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</si>
  <si>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</si>
  <si>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</si>
  <si>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</si>
  <si>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</si>
  <si>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</si>
  <si>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</si>
  <si>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</si>
  <si>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</si>
  <si>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</si>
  <si>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</si>
  <si>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</si>
  <si>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</si>
  <si>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</si>
  <si>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</si>
  <si>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</si>
  <si>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</si>
  <si>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</si>
  <si>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</si>
  <si>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</si>
  <si>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</si>
  <si>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</si>
  <si>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</si>
  <si>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</si>
  <si>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</si>
  <si>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</si>
  <si>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</si>
  <si>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</si>
  <si>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</si>
  <si>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</si>
  <si>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</si>
  <si>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</si>
  <si>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</si>
  <si>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</si>
  <si>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</si>
  <si>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</si>
  <si>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</si>
  <si>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</si>
  <si>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</si>
  <si>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</si>
  <si>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</si>
  <si>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</si>
  <si>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</si>
  <si>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</si>
  <si>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</si>
  <si>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</si>
  <si>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</si>
  <si>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</si>
  <si>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</si>
  <si>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</si>
  <si>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</si>
  <si>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</si>
  <si>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</si>
  <si>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</si>
  <si>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</si>
  <si>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</si>
  <si>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</si>
  <si>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</si>
  <si>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</si>
  <si>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</si>
  <si>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</si>
  <si>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</si>
  <si>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</si>
  <si>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</si>
  <si>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</si>
  <si>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</si>
  <si>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</si>
  <si>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</si>
  <si>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</si>
  <si>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</si>
  <si>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</si>
  <si>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</si>
  <si>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</si>
  <si>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</si>
  <si>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</si>
  <si>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</si>
  <si>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</si>
  <si>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</si>
  <si>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</si>
  <si>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</si>
  <si>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</si>
  <si>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</si>
  <si>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</si>
  <si>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</si>
  <si>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</si>
  <si>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</si>
  <si>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</si>
  <si>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</si>
  <si>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</si>
  <si>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</si>
  <si>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</si>
  <si>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</si>
  <si>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</si>
  <si>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</si>
  <si>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</si>
  <si>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</si>
  <si>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</si>
  <si>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</si>
  <si>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</si>
  <si>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</si>
  <si>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</si>
  <si>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</si>
  <si>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</si>
  <si>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</si>
  <si>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</si>
  <si>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</si>
  <si>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</si>
  <si>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</si>
  <si>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</si>
  <si>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</si>
  <si>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</si>
  <si>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</si>
  <si>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</si>
  <si>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</si>
  <si>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</si>
  <si>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</si>
  <si>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</si>
  <si>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</si>
  <si>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</si>
  <si>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</si>
  <si>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</si>
  <si>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</si>
  <si>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</si>
  <si>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</si>
  <si>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</si>
  <si>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</si>
  <si>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</si>
  <si>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</si>
  <si>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</si>
  <si>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</si>
  <si>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</si>
  <si>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</si>
  <si>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</si>
  <si>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</si>
  <si>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</si>
  <si>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</si>
  <si>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</si>
  <si>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</si>
  <si>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</si>
  <si>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</si>
  <si>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</si>
  <si>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</si>
  <si>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</si>
  <si>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</si>
  <si>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</si>
  <si>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</si>
  <si>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</si>
  <si>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</si>
  <si>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</si>
  <si>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</si>
  <si>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</si>
  <si>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</si>
  <si>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</si>
  <si>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</si>
  <si>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</si>
  <si>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</si>
  <si>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</si>
  <si>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</si>
  <si>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</si>
  <si>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</si>
  <si>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</si>
  <si>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</si>
  <si>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</si>
  <si>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</si>
  <si>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</si>
  <si>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</si>
  <si>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</si>
  <si>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</si>
  <si>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</si>
  <si>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</si>
  <si>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</si>
  <si>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</si>
  <si>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</si>
  <si>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</si>
  <si>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</si>
  <si>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</si>
  <si>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</si>
  <si>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</si>
  <si>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</si>
  <si>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</si>
  <si>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</si>
  <si>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</si>
  <si>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</si>
  <si>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</si>
  <si>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</si>
  <si>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</si>
  <si>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</si>
  <si>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</si>
  <si>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</si>
  <si>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</si>
  <si>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</si>
  <si>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</si>
  <si>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</si>
  <si>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</si>
  <si>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</si>
  <si>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</si>
  <si>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</si>
  <si>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</si>
  <si>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</si>
  <si>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</si>
  <si>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</si>
  <si>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</si>
  <si>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</si>
  <si>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</si>
  <si>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</si>
  <si>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</si>
  <si>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</si>
  <si>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</si>
  <si>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</si>
  <si>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</si>
  <si>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</si>
  <si>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</si>
  <si>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</si>
  <si>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</si>
  <si>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</si>
  <si>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</si>
  <si>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</si>
  <si>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</si>
  <si>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</si>
  <si>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</si>
  <si>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</si>
  <si>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</si>
  <si>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</si>
  <si>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</si>
  <si>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</si>
  <si>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</si>
  <si>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</si>
  <si>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</si>
  <si>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</si>
  <si>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</si>
  <si>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</si>
  <si>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</si>
  <si>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</si>
  <si>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</si>
  <si>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</si>
  <si>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</si>
  <si>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</si>
  <si>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</si>
  <si>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</si>
  <si>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</si>
  <si>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</si>
  <si>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</si>
  <si>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</si>
  <si>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</si>
  <si>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</si>
  <si>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</si>
  <si>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</si>
  <si>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</si>
  <si>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</si>
  <si>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</si>
  <si>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</si>
  <si>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</si>
  <si>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</si>
  <si>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</si>
  <si>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</si>
  <si>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</si>
  <si>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</si>
  <si>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</si>
  <si>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</si>
  <si>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</si>
  <si>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</si>
  <si>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</si>
  <si>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</si>
  <si>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</si>
  <si>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</si>
  <si>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</si>
  <si>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</si>
  <si>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</si>
  <si>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</si>
  <si>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</si>
  <si>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</si>
  <si>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</si>
  <si>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</si>
  <si>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</si>
  <si>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</si>
  <si>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</si>
  <si>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</si>
  <si>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</si>
  <si>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</si>
  <si>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</si>
  <si>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</si>
  <si>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</si>
  <si>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</si>
  <si>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</si>
  <si>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</si>
  <si>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</si>
  <si>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</si>
  <si>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</si>
  <si>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</si>
  <si>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</si>
  <si>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</si>
  <si>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</si>
  <si>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</si>
  <si>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</si>
  <si>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</si>
  <si>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</si>
  <si>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</si>
  <si>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</si>
  <si>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</si>
  <si>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</si>
  <si>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</si>
  <si>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</si>
  <si>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</si>
  <si>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</si>
  <si>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</si>
  <si>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</si>
  <si>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</si>
  <si>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</si>
  <si>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</si>
  <si>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</si>
  <si>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</si>
  <si>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</si>
  <si>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</si>
  <si>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</si>
  <si>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</si>
  <si>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</si>
  <si>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</si>
  <si>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</si>
  <si>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</si>
  <si>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</si>
  <si>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</si>
  <si>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</si>
  <si>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</si>
  <si>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</si>
  <si>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</si>
  <si>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</si>
  <si>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</si>
  <si>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</si>
  <si>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</si>
  <si>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</si>
  <si>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</si>
  <si>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</si>
  <si>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</si>
  <si>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</si>
  <si>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</si>
  <si>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</si>
  <si>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</si>
  <si>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</si>
  <si>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</si>
  <si>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</si>
  <si>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</si>
  <si>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</si>
  <si>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</si>
  <si>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</si>
  <si>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</si>
  <si>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</si>
  <si>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</si>
  <si>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</si>
  <si>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</si>
  <si>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</si>
  <si>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</si>
  <si>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</si>
  <si>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</si>
  <si>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</si>
  <si>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</si>
  <si>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</si>
  <si>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</si>
  <si>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</si>
  <si>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</si>
  <si>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</si>
  <si>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</si>
  <si>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</si>
  <si>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</si>
  <si>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</si>
  <si>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</si>
  <si>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</si>
  <si>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</si>
  <si>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</si>
  <si>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</si>
  <si>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</si>
  <si>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</si>
  <si>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</si>
  <si>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</si>
  <si>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</si>
  <si>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</si>
  <si>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</si>
  <si>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</si>
  <si>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</si>
  <si>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</si>
  <si>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</si>
  <si>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</si>
  <si>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</si>
  <si>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</si>
  <si>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</si>
  <si>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</si>
  <si>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</si>
  <si>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</si>
  <si>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</si>
  <si>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</si>
  <si>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</si>
  <si>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</si>
  <si>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</si>
  <si>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</si>
  <si>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</si>
  <si>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</si>
  <si>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</si>
  <si>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</si>
  <si>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</si>
  <si>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</si>
  <si>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</si>
  <si>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</si>
  <si>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</si>
  <si>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</si>
  <si>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</si>
  <si>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</si>
  <si>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</si>
  <si>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</si>
  <si>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</si>
  <si>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</si>
  <si>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</si>
  <si>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</si>
  <si>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</si>
  <si>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</si>
  <si>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</si>
  <si>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</si>
  <si>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</si>
  <si>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</si>
  <si>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</si>
  <si>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</si>
  <si>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</si>
  <si>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</si>
  <si>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</si>
  <si>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</si>
  <si>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</si>
  <si>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</si>
  <si>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</si>
  <si>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</si>
  <si>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</si>
  <si>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</si>
  <si>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</si>
  <si>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</si>
  <si>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</si>
  <si>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</si>
  <si>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</si>
  <si>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</si>
  <si>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</si>
  <si>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</si>
  <si>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</si>
  <si>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</si>
  <si>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</si>
  <si>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</si>
  <si>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</si>
  <si>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</si>
  <si>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</si>
  <si>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</si>
  <si>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</si>
  <si>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</si>
  <si>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</si>
  <si>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</si>
  <si>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</si>
  <si>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</si>
  <si>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</si>
  <si>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</si>
  <si>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</si>
  <si>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</si>
  <si>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</si>
  <si>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</si>
  <si>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</si>
  <si>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</si>
  <si>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</si>
  <si>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</si>
  <si>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</si>
  <si>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</si>
  <si>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</si>
  <si>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</si>
  <si>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</si>
  <si>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</si>
  <si>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</si>
  <si>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</si>
  <si>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</si>
  <si>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</si>
  <si>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</si>
  <si>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</si>
  <si>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</si>
  <si>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</si>
  <si>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</si>
  <si>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</si>
  <si>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</si>
  <si>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</si>
  <si>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</si>
  <si>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</si>
  <si>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</si>
  <si>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</si>
  <si>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</si>
  <si>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</si>
  <si>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</si>
  <si>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</si>
  <si>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</si>
  <si>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</si>
  <si>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</si>
  <si>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</si>
  <si>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</si>
  <si>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</si>
  <si>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</si>
  <si>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</si>
  <si>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</si>
  <si>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</si>
  <si>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</si>
  <si>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</si>
  <si>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</si>
  <si>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</si>
  <si>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</si>
  <si>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</si>
  <si>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</si>
  <si>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</si>
  <si>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</si>
  <si>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</si>
  <si>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</si>
  <si>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</si>
  <si>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</si>
  <si>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</si>
  <si>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</si>
  <si>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</si>
  <si>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</si>
  <si>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</si>
  <si>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</si>
  <si>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</si>
  <si>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</si>
  <si>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</si>
  <si>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</si>
  <si>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</si>
  <si>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</si>
  <si>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</si>
  <si>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</si>
  <si>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</si>
  <si>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</si>
  <si>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</si>
  <si>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</si>
  <si>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</si>
  <si>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</si>
  <si>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</si>
  <si>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</si>
  <si>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</si>
  <si>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</si>
  <si>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</si>
  <si>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</si>
  <si>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</si>
  <si>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</si>
  <si>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</si>
  <si>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</si>
  <si>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</si>
  <si>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</si>
  <si>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</si>
  <si>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</si>
  <si>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</si>
  <si>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</si>
  <si>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</si>
  <si>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</si>
  <si>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</si>
  <si>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</si>
  <si>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</si>
  <si>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</si>
  <si>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</si>
  <si>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</si>
  <si>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</si>
  <si>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</si>
  <si>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</si>
  <si>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</si>
  <si>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</si>
  <si>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</si>
  <si>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</si>
  <si>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</si>
  <si>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</si>
  <si>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</si>
  <si>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</si>
  <si>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</si>
  <si>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</si>
  <si>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</si>
  <si>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</si>
  <si>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</si>
  <si>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</si>
  <si>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</si>
  <si>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</si>
  <si>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</si>
  <si>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</si>
  <si>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</si>
  <si>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</si>
  <si>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</si>
  <si>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</si>
  <si>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</si>
  <si>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</si>
  <si>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</si>
  <si>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</si>
  <si>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</si>
  <si>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</si>
  <si>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</si>
  <si>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</si>
  <si>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</si>
  <si>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</si>
  <si>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</si>
  <si>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</si>
  <si>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</si>
  <si>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</si>
  <si>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</si>
  <si>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</si>
  <si>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</si>
  <si>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</si>
  <si>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</si>
  <si>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</si>
  <si>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</si>
  <si>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</si>
  <si>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</si>
  <si>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</si>
  <si>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</si>
  <si>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</si>
  <si>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</si>
  <si>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</si>
  <si>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</si>
  <si>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</si>
  <si>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</si>
  <si>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</si>
  <si>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</si>
  <si>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</si>
  <si>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</si>
  <si>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</si>
  <si>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</si>
  <si>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</si>
  <si>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</si>
  <si>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</si>
  <si>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</si>
  <si>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</si>
  <si>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</si>
  <si>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</si>
  <si>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</si>
  <si>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</si>
  <si>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</si>
  <si>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</si>
  <si>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</si>
  <si>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</si>
  <si>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</si>
  <si>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</si>
  <si>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</si>
  <si>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</si>
  <si>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</si>
  <si>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</si>
  <si>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</si>
  <si>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</si>
  <si>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</si>
  <si>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</si>
  <si>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</si>
  <si>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</si>
  <si>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</si>
  <si>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</si>
  <si>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</si>
  <si>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</si>
  <si>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</si>
  <si>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</si>
  <si>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</si>
  <si>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</si>
  <si>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</si>
  <si>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</si>
  <si>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</si>
  <si>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</si>
  <si>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</si>
  <si>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</si>
  <si>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</si>
  <si>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</si>
  <si>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</si>
  <si>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</si>
  <si>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</si>
  <si>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</si>
  <si>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</si>
  <si>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</si>
  <si>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</si>
  <si>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</si>
  <si>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</si>
  <si>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</si>
  <si>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</si>
  <si>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</si>
  <si>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</si>
  <si>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</si>
  <si>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</si>
  <si>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</si>
  <si>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</si>
  <si>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</si>
  <si>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</si>
  <si>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</si>
  <si>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</si>
  <si>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</si>
  <si>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</si>
  <si>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</si>
  <si>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</si>
  <si>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</si>
  <si>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</si>
  <si>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</si>
  <si>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</si>
  <si>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</si>
  <si>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</si>
  <si>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</si>
  <si>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</si>
  <si>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</si>
  <si>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</si>
  <si>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</si>
  <si>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</si>
  <si>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</si>
  <si>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</si>
  <si>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</si>
  <si>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</si>
  <si>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</si>
  <si>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</si>
  <si>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</si>
  <si>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</si>
  <si>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</si>
  <si>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</si>
  <si>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</si>
  <si>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</si>
  <si>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</si>
  <si>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</si>
  <si>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</si>
  <si>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</si>
  <si>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</si>
  <si>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</si>
  <si>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</si>
  <si>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</si>
  <si>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</si>
  <si>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</si>
  <si>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</si>
  <si>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</si>
  <si>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</si>
  <si>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</si>
  <si>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</si>
  <si>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</si>
  <si>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</si>
  <si>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</si>
  <si>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</si>
  <si>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</si>
  <si>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</si>
  <si>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</si>
  <si>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</si>
  <si>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</si>
  <si>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</si>
  <si>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</si>
  <si>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</si>
  <si>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</si>
  <si>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</si>
  <si>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</si>
  <si>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</si>
  <si>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</si>
  <si>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</si>
  <si>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</si>
  <si>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</si>
  <si>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</si>
  <si>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</si>
  <si>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</si>
  <si>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</si>
  <si>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</si>
  <si>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</si>
  <si>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</si>
  <si>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</si>
  <si>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</si>
  <si>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</si>
  <si>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</si>
  <si>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</si>
  <si>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</si>
  <si>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</si>
  <si>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</si>
  <si>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</si>
  <si>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</si>
  <si>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</si>
  <si>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</si>
  <si>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</si>
  <si>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</si>
  <si>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</si>
  <si>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</si>
  <si>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</si>
  <si>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</si>
  <si>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</si>
  <si>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</si>
  <si>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</si>
  <si>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</si>
  <si>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</si>
  <si>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</si>
  <si>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</si>
  <si>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</si>
  <si>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</si>
  <si>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</si>
  <si>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</si>
  <si>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</si>
  <si>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</si>
  <si>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</si>
  <si>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</si>
  <si>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</si>
  <si>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</si>
  <si>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</si>
  <si>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</si>
  <si>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</si>
  <si>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</si>
  <si>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</si>
  <si>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</si>
  <si>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</si>
  <si>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</si>
  <si>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</si>
  <si>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</si>
  <si>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</si>
  <si>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</si>
  <si>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</si>
  <si>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</si>
  <si>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</si>
  <si>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</si>
  <si>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</si>
  <si>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</si>
  <si>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</si>
  <si>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</si>
  <si>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</si>
  <si>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</si>
  <si>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</si>
  <si>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</si>
  <si>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</si>
  <si>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</si>
  <si>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</si>
  <si>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</si>
  <si>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</si>
  <si>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</si>
  <si>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</si>
  <si>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</si>
  <si>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</si>
  <si>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</si>
  <si>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</si>
  <si>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</si>
  <si>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</si>
  <si>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</si>
  <si>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</si>
  <si>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</si>
  <si>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</si>
  <si>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</si>
  <si>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</si>
  <si>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</si>
  <si>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</si>
  <si>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</si>
  <si>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</si>
  <si>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</si>
  <si>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</si>
  <si>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</si>
  <si>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</si>
  <si>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</si>
  <si>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</si>
  <si>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</si>
  <si>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</si>
  <si>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</si>
  <si>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</si>
  <si>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</si>
  <si>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</si>
  <si>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</si>
  <si>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</si>
  <si>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</si>
  <si>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</si>
  <si>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</si>
  <si>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</si>
  <si>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</si>
  <si>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</si>
  <si>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</si>
  <si>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</si>
  <si>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</si>
  <si>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</si>
  <si>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</si>
  <si>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</si>
  <si>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</si>
  <si>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</si>
  <si>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</si>
  <si>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</si>
  <si>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</si>
  <si>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</si>
  <si>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</si>
  <si>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</si>
  <si>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</si>
  <si>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</si>
  <si>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</si>
  <si>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</si>
  <si>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</si>
  <si>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</si>
  <si>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</si>
  <si>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</si>
  <si>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</si>
  <si>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</si>
  <si>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</si>
  <si>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</si>
  <si>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</si>
  <si>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</si>
  <si>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</si>
  <si>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</si>
  <si>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</si>
  <si>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</si>
  <si>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</si>
  <si>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</si>
  <si>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</si>
  <si>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</si>
  <si>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</si>
  <si>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</si>
  <si>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</si>
  <si>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</si>
  <si>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</si>
  <si>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</si>
  <si>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</si>
  <si>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</si>
  <si>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</si>
  <si>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</si>
  <si>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</si>
  <si>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</si>
  <si>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</si>
  <si>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</si>
  <si>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</si>
  <si>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</si>
  <si>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</si>
  <si>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</si>
  <si>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</si>
  <si>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</si>
  <si>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</si>
  <si>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</si>
  <si>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</si>
  <si>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</si>
  <si>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</si>
  <si>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</si>
  <si>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</si>
  <si>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</si>
  <si>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</si>
  <si>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</si>
  <si>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</si>
  <si>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</si>
  <si>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</si>
  <si>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</si>
  <si>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</si>
  <si>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</si>
  <si>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</si>
  <si>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</si>
  <si>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</si>
  <si>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</si>
  <si>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</si>
  <si>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</si>
  <si>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</si>
  <si>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</si>
  <si>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</si>
  <si>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</si>
  <si>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</si>
  <si>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</si>
  <si>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</si>
  <si>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</si>
  <si>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</si>
  <si>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</si>
  <si>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</si>
  <si>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</si>
  <si>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</si>
  <si>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</si>
  <si>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</si>
  <si>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</si>
  <si>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</si>
  <si>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</si>
  <si>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</si>
  <si>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</si>
  <si>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</si>
  <si>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</si>
  <si>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</si>
  <si>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</si>
  <si>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</si>
  <si>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</si>
  <si>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</si>
  <si>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</si>
  <si>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</si>
  <si>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</si>
  <si>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</si>
  <si>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</si>
  <si>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</si>
  <si>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</si>
  <si>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</si>
  <si>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</si>
  <si>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</si>
  <si>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</si>
  <si>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</si>
  <si>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</si>
  <si>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</si>
  <si>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</si>
  <si>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</si>
  <si>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</si>
  <si>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</si>
  <si>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</si>
  <si>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</si>
  <si>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</si>
  <si>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</si>
  <si>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</si>
  <si>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</si>
  <si>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</si>
  <si>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</si>
  <si>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</si>
  <si>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</si>
  <si>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</si>
  <si>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</si>
  <si>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</si>
  <si>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</si>
  <si>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</si>
  <si>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</si>
  <si>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</si>
  <si>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</si>
  <si>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</si>
  <si>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</si>
  <si>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</si>
  <si>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</si>
  <si>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</si>
  <si>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</si>
  <si>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</si>
  <si>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</si>
  <si>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</si>
  <si>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</si>
  <si>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</si>
  <si>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</si>
  <si>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</si>
  <si>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</si>
  <si>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</si>
  <si>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</si>
  <si>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</si>
  <si>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</si>
  <si>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</si>
  <si>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</si>
  <si>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</si>
  <si>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</si>
  <si>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</si>
  <si>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</si>
  <si>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</si>
  <si>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</si>
  <si>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</si>
  <si>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</si>
  <si>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</si>
  <si>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</si>
  <si>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</si>
  <si>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</si>
  <si>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</si>
  <si>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</si>
  <si>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</si>
  <si>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</si>
  <si>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</si>
  <si>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</si>
  <si>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</si>
  <si>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</si>
  <si>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</si>
  <si>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</si>
  <si>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</si>
  <si>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</si>
  <si>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</si>
  <si>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</si>
  <si>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</si>
  <si>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</si>
  <si>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</si>
  <si>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</si>
  <si>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</si>
  <si>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</si>
  <si>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</si>
  <si>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</si>
  <si>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</si>
  <si>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</si>
  <si>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</si>
  <si>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</si>
  <si>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</si>
  <si>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</si>
  <si>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</si>
  <si>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</si>
  <si>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</si>
  <si>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</si>
  <si>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</si>
  <si>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</si>
  <si>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</si>
  <si>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</si>
  <si>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</si>
  <si>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</si>
  <si>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</si>
  <si>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</si>
  <si>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</si>
  <si>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</si>
  <si>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</si>
  <si>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</si>
  <si>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</si>
  <si>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</si>
  <si>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</si>
  <si>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</si>
  <si>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</si>
  <si>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</si>
  <si>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</si>
  <si>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</si>
  <si>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</si>
  <si>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</si>
  <si>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</si>
  <si>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</si>
  <si>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</si>
  <si>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</si>
  <si>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</si>
  <si>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</si>
  <si>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</si>
  <si>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</si>
  <si>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</si>
  <si>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</si>
  <si>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</si>
  <si>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</si>
  <si>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</si>
  <si>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</si>
  <si>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</si>
  <si>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</si>
  <si>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</si>
  <si>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</si>
  <si>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</si>
  <si>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</si>
  <si>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</si>
  <si>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</si>
  <si>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</si>
  <si>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</si>
  <si>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</si>
  <si>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</si>
  <si>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</si>
  <si>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</si>
  <si>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</si>
  <si>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</si>
  <si>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</si>
  <si>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</si>
  <si>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</si>
  <si>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</si>
  <si>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</si>
  <si>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</si>
  <si>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</si>
  <si>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</si>
  <si>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</si>
  <si>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</si>
  <si>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</si>
  <si>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</si>
  <si>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</si>
  <si>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</si>
  <si>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</si>
  <si>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</si>
  <si>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</si>
  <si>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</si>
  <si>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</si>
  <si>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</si>
  <si>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</si>
  <si>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</si>
  <si>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</si>
  <si>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</si>
  <si>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</si>
  <si>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</si>
  <si>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</si>
  <si>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</si>
  <si>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</si>
  <si>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</si>
  <si>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</si>
  <si>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</si>
  <si>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</si>
  <si>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</si>
  <si>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</si>
  <si>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</si>
  <si>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</si>
  <si>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</si>
  <si>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</si>
  <si>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</si>
  <si>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</si>
  <si>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</si>
  <si>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</si>
  <si>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</si>
  <si>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</si>
  <si>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</si>
  <si>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</si>
  <si>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</si>
  <si>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</si>
  <si>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</si>
  <si>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</si>
  <si>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</si>
  <si>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</si>
  <si>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</si>
  <si>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</si>
  <si>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</si>
  <si>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</si>
  <si>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</si>
  <si>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</si>
  <si>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</si>
  <si>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</si>
  <si>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</si>
  <si>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</si>
  <si>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</si>
  <si>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</si>
  <si>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</si>
  <si>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</si>
  <si>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</si>
  <si>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</si>
  <si>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</si>
  <si>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</si>
  <si>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</si>
  <si>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</si>
  <si>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</si>
  <si>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</si>
  <si>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</si>
  <si>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</si>
  <si>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</si>
  <si>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</si>
  <si>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</si>
  <si>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</si>
  <si>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</si>
  <si>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</si>
  <si>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</si>
  <si>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</si>
  <si>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</si>
  <si>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</si>
  <si>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</si>
  <si>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</si>
  <si>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</si>
  <si>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</si>
  <si>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</si>
  <si>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</si>
  <si>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</si>
  <si>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</si>
  <si>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</si>
  <si>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</si>
  <si>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</si>
  <si>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</si>
  <si>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</si>
  <si>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</si>
  <si>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</si>
  <si>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</si>
  <si>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</si>
  <si>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</si>
  <si>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</si>
  <si>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</si>
  <si>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</si>
  <si>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</si>
  <si>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</si>
  <si>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</si>
  <si>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</si>
  <si>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</si>
  <si>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</si>
  <si>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</si>
  <si>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</si>
  <si>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</si>
  <si>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</si>
  <si>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</si>
  <si>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</si>
  <si>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</si>
  <si>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</si>
  <si>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</si>
  <si>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</si>
  <si>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</si>
  <si>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</si>
  <si>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</si>
  <si>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</si>
  <si>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</si>
  <si>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</si>
  <si>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</si>
  <si>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</si>
  <si>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</si>
  <si>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</si>
  <si>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</si>
  <si>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</si>
  <si>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</si>
  <si>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</si>
  <si>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</si>
  <si>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</si>
  <si>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</si>
  <si>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</si>
  <si>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</si>
  <si>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</si>
  <si>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</si>
  <si>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</si>
  <si>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</si>
  <si>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</si>
  <si>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</si>
  <si>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</si>
  <si>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</si>
  <si>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</si>
  <si>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</si>
  <si>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</si>
  <si>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</si>
  <si>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</si>
  <si>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</si>
  <si>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</si>
  <si>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</si>
  <si>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</si>
  <si>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</si>
  <si>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</si>
  <si>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</si>
  <si>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</si>
  <si>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</si>
  <si>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</si>
  <si>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</si>
  <si>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</si>
  <si>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</si>
  <si>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</si>
  <si>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</si>
  <si>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</si>
  <si>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</si>
  <si>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</si>
  <si>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</si>
  <si>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</si>
  <si>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</si>
  <si>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</si>
  <si>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</si>
  <si>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</si>
  <si>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</si>
  <si>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</si>
  <si>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</si>
  <si>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</si>
  <si>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</si>
  <si>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</si>
  <si>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</si>
  <si>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</si>
  <si>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</si>
  <si>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</si>
  <si>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</si>
  <si>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</si>
  <si>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</si>
  <si>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</si>
  <si>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</si>
  <si>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</si>
  <si>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</si>
  <si>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</si>
  <si>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</si>
  <si>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</si>
  <si>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</si>
  <si>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</si>
  <si>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</si>
  <si>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</si>
  <si>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</si>
  <si>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</si>
  <si>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</si>
  <si>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</si>
  <si>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</si>
  <si>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</si>
  <si>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</si>
  <si>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</si>
  <si>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</si>
  <si>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</si>
  <si>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</si>
  <si>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</si>
  <si>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</si>
  <si>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</si>
  <si>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</si>
  <si>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</si>
  <si>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</si>
  <si>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</si>
  <si>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</si>
  <si>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</si>
  <si>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</si>
  <si>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</si>
  <si>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</si>
  <si>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</si>
  <si>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</si>
  <si>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</si>
  <si>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</si>
  <si>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</si>
  <si>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</si>
  <si>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</si>
  <si>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</si>
  <si>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</si>
  <si>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</si>
  <si>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</si>
  <si>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</si>
  <si>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</si>
  <si>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</si>
  <si>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</si>
  <si>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</si>
  <si>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</si>
  <si>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</si>
  <si>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</si>
  <si>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</si>
  <si>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</si>
  <si>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</si>
  <si>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</si>
  <si>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</si>
  <si>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</si>
  <si>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</si>
  <si>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</si>
  <si>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</si>
  <si>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</si>
  <si>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</si>
  <si>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</si>
  <si>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</si>
  <si>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</si>
  <si>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</si>
  <si>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</si>
  <si>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</si>
  <si>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</si>
  <si>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</si>
  <si>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</si>
  <si>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</si>
  <si>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</si>
  <si>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</si>
  <si>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</si>
  <si>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</si>
  <si>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</si>
  <si>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</si>
  <si>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</si>
  <si>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</si>
  <si>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</si>
  <si>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</si>
  <si>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</si>
  <si>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</si>
  <si>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</si>
  <si>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</si>
  <si>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</si>
  <si>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</si>
  <si>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</si>
  <si>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</si>
  <si>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</si>
  <si>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</si>
  <si>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</si>
  <si>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</si>
  <si>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</si>
  <si>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</si>
  <si>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</si>
  <si>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</si>
  <si>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</si>
  <si>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</si>
  <si>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</si>
  <si>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</si>
  <si>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</si>
  <si>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</si>
  <si>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</si>
  <si>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</si>
  <si>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</si>
  <si>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</si>
  <si>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</si>
  <si>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</si>
  <si>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</si>
  <si>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</si>
  <si>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</si>
  <si>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</si>
  <si>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</si>
  <si>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</si>
  <si>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</si>
  <si>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</si>
  <si>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</si>
  <si>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</si>
  <si>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</si>
  <si>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</si>
  <si>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</si>
  <si>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</si>
  <si>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</si>
  <si>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</si>
  <si>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</si>
  <si>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</si>
  <si>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</si>
  <si>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</si>
  <si>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</si>
  <si>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</si>
  <si>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</si>
  <si>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</si>
  <si>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</si>
  <si>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</si>
  <si>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</si>
  <si>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</si>
  <si>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</si>
  <si>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</si>
  <si>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</si>
  <si>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</si>
  <si>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</si>
  <si>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</si>
  <si>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</si>
  <si>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</si>
  <si>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</si>
  <si>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</si>
  <si>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</si>
  <si>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</si>
  <si>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</si>
  <si>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</si>
  <si>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</si>
  <si>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</si>
  <si>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</si>
  <si>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</si>
  <si>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</si>
  <si>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</si>
  <si>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</si>
  <si>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</si>
  <si>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</si>
  <si>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</si>
  <si>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</si>
  <si>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</si>
  <si>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</si>
  <si>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</si>
  <si>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</si>
  <si>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</si>
  <si>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</si>
  <si>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</si>
  <si>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</si>
  <si>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</si>
  <si>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</si>
  <si>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</si>
  <si>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</si>
  <si>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</si>
  <si>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</si>
  <si>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</si>
  <si>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</si>
  <si>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</si>
  <si>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</si>
  <si>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</si>
  <si>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</si>
  <si>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</si>
  <si>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</si>
  <si>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</si>
  <si>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</si>
  <si>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</si>
  <si>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</si>
  <si>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</si>
  <si>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</si>
  <si>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</si>
  <si>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</si>
  <si>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</si>
  <si>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</si>
  <si>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</si>
  <si>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</si>
  <si>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</si>
  <si>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</si>
  <si>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</si>
  <si>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</si>
  <si>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</si>
  <si>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</si>
  <si>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</si>
  <si>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</si>
  <si>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</si>
  <si>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</si>
  <si>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</si>
  <si>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</si>
  <si>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</si>
  <si>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</si>
  <si>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</si>
  <si>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</si>
  <si>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</si>
  <si>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</si>
  <si>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</si>
  <si>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</si>
  <si>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</si>
  <si>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</si>
  <si>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</si>
  <si>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</si>
  <si>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</si>
  <si>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</si>
  <si>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</si>
  <si>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</si>
  <si>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</si>
  <si>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</si>
  <si>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</si>
  <si>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</si>
  <si>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</si>
  <si>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</si>
  <si>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</si>
  <si>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</si>
  <si>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</si>
  <si>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</si>
  <si>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</si>
  <si>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</si>
  <si>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</si>
  <si>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</si>
  <si>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</si>
  <si>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</si>
  <si>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</si>
  <si>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</si>
  <si>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</si>
  <si>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</si>
  <si>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</si>
  <si>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</si>
  <si>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</si>
  <si>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</si>
  <si>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</si>
  <si>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</si>
  <si>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</si>
  <si>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</si>
  <si>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</si>
  <si>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</si>
  <si>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</si>
  <si>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</si>
  <si>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</si>
  <si>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</si>
  <si>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</si>
  <si>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</si>
  <si>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</si>
  <si>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</si>
  <si>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</si>
  <si>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</si>
  <si>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</si>
  <si>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</si>
  <si>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</si>
  <si>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</si>
  <si>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</si>
  <si>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</si>
  <si>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</si>
  <si>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</si>
  <si>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</si>
  <si>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</si>
  <si>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</si>
  <si>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</si>
  <si>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</si>
  <si>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</si>
  <si>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</si>
  <si>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</si>
  <si>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</si>
  <si>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</si>
  <si>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</si>
  <si>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</si>
  <si>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</si>
  <si>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</si>
  <si>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</si>
  <si>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</si>
  <si>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</si>
  <si>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</si>
  <si>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</si>
  <si>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</si>
  <si>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</si>
  <si>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</si>
  <si>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</si>
  <si>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</si>
  <si>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</si>
  <si>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</si>
  <si>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</si>
  <si>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</si>
  <si>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</si>
  <si>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</si>
  <si>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</si>
  <si>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</si>
  <si>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</si>
  <si>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</si>
  <si>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</si>
  <si>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</si>
  <si>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</si>
  <si>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</si>
  <si>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</si>
  <si>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</si>
  <si>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</si>
  <si>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</si>
  <si>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</si>
  <si>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</si>
  <si>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</si>
  <si>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</si>
  <si>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</si>
  <si>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</si>
  <si>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</si>
  <si>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</si>
  <si>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</si>
  <si>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</si>
  <si>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</si>
  <si>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</si>
  <si>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</si>
  <si>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</si>
  <si>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</si>
  <si>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</si>
  <si>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</si>
  <si>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</si>
  <si>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</si>
  <si>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</si>
  <si>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</si>
  <si>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</si>
  <si>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</si>
  <si>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</si>
  <si>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</si>
  <si>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</si>
  <si>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</si>
  <si>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</si>
  <si>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</si>
  <si>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</si>
  <si>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</si>
  <si>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</si>
  <si>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</si>
  <si>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</si>
  <si>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</si>
  <si>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</si>
  <si>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</si>
  <si>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</si>
  <si>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</si>
  <si>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</si>
  <si>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</si>
  <si>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</si>
  <si>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</si>
  <si>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</si>
  <si>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</si>
  <si>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</si>
  <si>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</si>
  <si>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</si>
  <si>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</si>
  <si>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</si>
  <si>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</si>
  <si>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</si>
  <si>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</si>
  <si>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</si>
  <si>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</si>
  <si>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</si>
  <si>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</si>
  <si>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</si>
  <si>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</si>
  <si>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</si>
  <si>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</si>
  <si>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</si>
  <si>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</si>
  <si>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</si>
  <si>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</si>
  <si>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</si>
  <si>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</si>
  <si>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</si>
  <si>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</si>
  <si>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</si>
  <si>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</si>
  <si>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</si>
  <si>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</si>
  <si>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</si>
  <si>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</si>
  <si>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</si>
  <si>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</si>
  <si>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</si>
  <si>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</si>
  <si>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</si>
  <si>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</si>
  <si>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</si>
  <si>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</si>
  <si>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</si>
  <si>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</si>
  <si>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</si>
  <si>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</si>
  <si>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</si>
  <si>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</si>
  <si>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</si>
  <si>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</si>
  <si>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</si>
  <si>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</si>
  <si>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</si>
  <si>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</si>
  <si>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</si>
  <si>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</si>
  <si>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</si>
  <si>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</si>
  <si>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</si>
  <si>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</si>
  <si>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</si>
  <si>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</si>
  <si>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</si>
  <si>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</si>
  <si>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</si>
  <si>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</si>
  <si>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</si>
  <si>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</si>
  <si>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</si>
  <si>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</si>
  <si>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</si>
  <si>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</si>
  <si>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</si>
  <si>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</si>
  <si>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</si>
  <si>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</si>
  <si>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</si>
  <si>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</si>
  <si>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</si>
  <si>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</si>
  <si>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</si>
  <si>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</si>
  <si>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</si>
  <si>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</si>
  <si>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</si>
  <si>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</si>
  <si>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</si>
  <si>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</si>
  <si>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</si>
  <si>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</si>
  <si>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</si>
  <si>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</si>
  <si>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</si>
  <si>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</si>
  <si>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</si>
  <si>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</si>
  <si>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</si>
  <si>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</si>
  <si>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</si>
  <si>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</si>
  <si>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</si>
  <si>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</si>
  <si>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</si>
  <si>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</si>
  <si>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</si>
  <si>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</si>
  <si>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</si>
  <si>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</si>
  <si>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</si>
  <si>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</si>
  <si>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</si>
  <si>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</si>
  <si>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</si>
  <si>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</si>
  <si>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</si>
  <si>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</si>
  <si>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</si>
  <si>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</si>
  <si>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</si>
  <si>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</si>
  <si>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</si>
  <si>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</si>
  <si>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</si>
  <si>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</si>
  <si>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</si>
  <si>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</si>
  <si>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</si>
  <si>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</si>
  <si>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</si>
  <si>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</si>
  <si>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</si>
  <si>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</si>
  <si>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</si>
  <si>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</si>
  <si>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</si>
  <si>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</si>
  <si>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</si>
  <si>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</si>
  <si>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</si>
  <si>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</si>
  <si>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</si>
  <si>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</si>
  <si>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</si>
  <si>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</si>
  <si>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</si>
  <si>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</si>
  <si>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</si>
  <si>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</si>
  <si>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</si>
  <si>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</si>
  <si>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</si>
  <si>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</si>
  <si>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</si>
  <si>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</si>
  <si>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</si>
  <si>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</si>
  <si>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</si>
  <si>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</si>
  <si>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</si>
  <si>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</si>
  <si>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</si>
  <si>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</si>
  <si>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</si>
  <si>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</si>
  <si>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</si>
  <si>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</si>
  <si>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</si>
  <si>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</si>
  <si>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</si>
  <si>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</si>
  <si>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</si>
  <si>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</si>
  <si>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</si>
  <si>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</si>
  <si>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</si>
  <si>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</si>
  <si>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</si>
  <si>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</si>
  <si>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</si>
  <si>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</si>
  <si>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</si>
  <si>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</si>
  <si>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</si>
  <si>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</si>
  <si>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</si>
  <si>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</si>
  <si>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</si>
  <si>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</si>
  <si>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</si>
  <si>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</si>
  <si>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</si>
  <si>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</si>
  <si>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</si>
  <si>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</si>
  <si>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</si>
  <si>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</si>
  <si>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</si>
  <si>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</si>
  <si>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</si>
  <si>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</si>
  <si>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</si>
  <si>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</si>
  <si>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</si>
  <si>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</si>
  <si>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</si>
  <si>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</si>
  <si>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</si>
  <si>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</si>
  <si>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</si>
  <si>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</si>
  <si>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</si>
  <si>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</si>
  <si>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</si>
  <si>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</si>
  <si>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</si>
  <si>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</si>
  <si>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</si>
  <si>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</si>
  <si>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</si>
  <si>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</si>
  <si>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</si>
  <si>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</si>
  <si>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</si>
  <si>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</si>
  <si>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</si>
  <si>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</si>
  <si>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</si>
  <si>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</si>
  <si>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</si>
  <si>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</si>
  <si>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</si>
  <si>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</si>
  <si>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</si>
  <si>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</si>
  <si>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</si>
  <si>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</si>
  <si>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</si>
  <si>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</si>
  <si>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</si>
  <si>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</si>
  <si>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</si>
  <si>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</si>
  <si>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</si>
  <si>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</si>
  <si>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</si>
  <si>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</si>
  <si>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</si>
  <si>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</si>
  <si>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</si>
  <si>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</si>
  <si>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</si>
  <si>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</si>
  <si>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</si>
  <si>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</si>
  <si>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</si>
  <si>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</si>
  <si>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</si>
  <si>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</si>
  <si>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</si>
  <si>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</si>
  <si>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</si>
  <si>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</si>
  <si>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</si>
  <si>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</si>
  <si>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</si>
  <si>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</si>
  <si>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</si>
  <si>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</si>
  <si>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</si>
  <si>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</si>
  <si>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</si>
  <si>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</si>
  <si>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</si>
  <si>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</si>
  <si>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</si>
  <si>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</si>
  <si>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</si>
  <si>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</si>
  <si>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</si>
  <si>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</si>
  <si>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</si>
  <si>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</si>
  <si>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</si>
  <si>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</si>
  <si>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</si>
  <si>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</si>
  <si>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</si>
  <si>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</si>
  <si>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</si>
  <si>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</si>
  <si>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</si>
  <si>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</si>
  <si>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</si>
  <si>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</si>
  <si>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</si>
  <si>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</si>
  <si>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</si>
  <si>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</si>
  <si>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</si>
  <si>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</si>
  <si>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</si>
  <si>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</si>
  <si>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</si>
  <si>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</si>
  <si>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</si>
  <si>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</si>
  <si>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</si>
  <si>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</si>
  <si>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</si>
  <si>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</si>
  <si>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</si>
  <si>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</si>
  <si>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</si>
  <si>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</si>
  <si>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</si>
  <si>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</si>
  <si>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</si>
  <si>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</si>
  <si>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</si>
  <si>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</si>
  <si>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</si>
  <si>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</si>
  <si>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</si>
  <si>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</si>
  <si>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</si>
  <si>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</si>
  <si>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</si>
  <si>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</si>
  <si>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</si>
  <si>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</si>
  <si>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</si>
  <si>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</si>
  <si>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</si>
  <si>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</si>
  <si>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</si>
  <si>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</si>
  <si>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</si>
  <si>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</si>
  <si>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</si>
  <si>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</si>
  <si>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</si>
  <si>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</si>
  <si>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</si>
  <si>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</si>
  <si>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</si>
  <si>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</si>
  <si>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</si>
  <si>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</si>
  <si>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</si>
  <si>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</si>
  <si>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</si>
  <si>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</si>
  <si>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</si>
  <si>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</si>
  <si>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</si>
  <si>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</si>
  <si>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</si>
  <si>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</si>
  <si>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</si>
  <si>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</si>
  <si>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</si>
  <si>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</si>
  <si>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</si>
  <si>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</si>
  <si>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</si>
  <si>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</si>
  <si>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</si>
  <si>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</si>
  <si>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</si>
  <si>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</si>
  <si>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</si>
  <si>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</si>
  <si>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</si>
  <si>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</si>
  <si>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</si>
  <si>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</si>
  <si>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</si>
  <si>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</si>
  <si>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</si>
  <si>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</si>
  <si>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</si>
  <si>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</si>
  <si>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</si>
  <si>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</si>
  <si>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</si>
  <si>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</si>
  <si>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</si>
  <si>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</si>
  <si>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</si>
  <si>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</si>
  <si>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</si>
  <si>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</si>
  <si>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</si>
  <si>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</si>
  <si>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</si>
  <si>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</si>
  <si>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</si>
  <si>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</si>
  <si>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</si>
  <si>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</si>
  <si>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</si>
  <si>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</si>
  <si>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</si>
  <si>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</si>
  <si>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</si>
  <si>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</si>
  <si>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</si>
  <si>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</si>
  <si>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</si>
  <si>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</si>
  <si>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</si>
  <si>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</si>
  <si>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</si>
  <si>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</si>
  <si>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</si>
  <si>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</si>
  <si>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</si>
  <si>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</si>
  <si>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</si>
  <si>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</si>
  <si>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</si>
  <si>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</si>
  <si>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</si>
  <si>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</si>
  <si>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</si>
  <si>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</si>
  <si>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</si>
  <si>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</si>
  <si>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</si>
  <si>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</si>
  <si>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</si>
  <si>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</si>
  <si>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</si>
  <si>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</si>
  <si>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</si>
  <si>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</si>
  <si>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</si>
  <si>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</si>
  <si>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</si>
  <si>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</si>
  <si>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</si>
  <si>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</si>
  <si>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</si>
  <si>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</si>
  <si>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</si>
  <si>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</si>
  <si>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</si>
  <si>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</si>
  <si>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</si>
  <si>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</si>
  <si>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</si>
  <si>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</si>
  <si>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</si>
  <si>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</si>
  <si>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</si>
  <si>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</si>
  <si>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</si>
  <si>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</si>
  <si>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</si>
  <si>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</si>
  <si>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</si>
  <si>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</si>
  <si>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</si>
  <si>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</si>
  <si>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</si>
  <si>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</si>
  <si>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</si>
  <si>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</si>
  <si>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</si>
  <si>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</si>
  <si>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</si>
  <si>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</si>
  <si>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</si>
  <si>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</si>
  <si>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</si>
  <si>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</si>
  <si>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</si>
  <si>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</si>
  <si>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</si>
  <si>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</si>
  <si>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</si>
  <si>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</si>
  <si>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</si>
  <si>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</si>
  <si>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</si>
  <si>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</si>
  <si>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</si>
  <si>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</si>
  <si>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</si>
  <si>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</si>
  <si>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</si>
  <si>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</si>
  <si>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</si>
  <si>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</si>
  <si>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</si>
  <si>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</si>
  <si>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</si>
  <si>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</si>
  <si>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</si>
  <si>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</si>
  <si>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</si>
  <si>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</si>
  <si>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</si>
  <si>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</si>
  <si>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</si>
  <si>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</si>
  <si>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</si>
  <si>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</si>
  <si>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</si>
  <si>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</si>
  <si>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</si>
  <si>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</si>
  <si>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</si>
  <si>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</si>
  <si>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</si>
  <si>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</si>
  <si>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</si>
  <si>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</si>
  <si>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</si>
  <si>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</si>
  <si>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</si>
  <si>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</si>
  <si>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</si>
  <si>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</si>
  <si>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</si>
  <si>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</si>
  <si>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</si>
  <si>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</si>
  <si>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</si>
  <si>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</si>
  <si>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</si>
  <si>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</si>
  <si>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</si>
  <si>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</si>
  <si>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</si>
  <si>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</si>
  <si>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</si>
  <si>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</si>
  <si>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</si>
  <si>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</si>
  <si>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</si>
  <si>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</si>
  <si>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</si>
  <si>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</si>
  <si>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</si>
  <si>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</si>
  <si>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</si>
  <si>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</si>
  <si>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</si>
  <si>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</si>
  <si>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</si>
  <si>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</si>
  <si>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</si>
  <si>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</si>
  <si>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</si>
  <si>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</si>
  <si>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</si>
  <si>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</si>
  <si>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</si>
  <si>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</si>
  <si>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</si>
  <si>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</si>
  <si>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</si>
  <si>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</si>
  <si>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</si>
  <si>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</si>
  <si>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</si>
  <si>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</si>
  <si>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</si>
  <si>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</si>
  <si>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</si>
  <si>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</si>
  <si>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</si>
  <si>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</si>
  <si>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</si>
  <si>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</si>
  <si>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</si>
  <si>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</si>
  <si>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</si>
  <si>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</si>
  <si>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</si>
  <si>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</si>
  <si>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</si>
  <si>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</si>
  <si>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</si>
  <si>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</si>
  <si>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</si>
  <si>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</si>
  <si>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</si>
  <si>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</si>
  <si>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</si>
  <si>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</si>
  <si>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</si>
  <si>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</si>
  <si>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</si>
  <si>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</si>
  <si>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</si>
  <si>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</si>
  <si>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</si>
  <si>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</si>
  <si>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</si>
  <si>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</si>
  <si>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</si>
  <si>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</si>
  <si>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</si>
  <si>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</si>
  <si>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</si>
  <si>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</si>
  <si>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</si>
  <si>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</si>
  <si>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</si>
  <si>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</si>
  <si>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</si>
  <si>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</si>
  <si>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</si>
  <si>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</si>
  <si>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</si>
  <si>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</si>
  <si>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</si>
  <si>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</si>
  <si>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</si>
  <si>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</si>
  <si>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</si>
  <si>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</si>
  <si>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</si>
  <si>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</si>
  <si>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</si>
  <si>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</si>
  <si>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</si>
  <si>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</si>
  <si>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</si>
  <si>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</si>
  <si>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</si>
  <si>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</si>
  <si>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</si>
  <si>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</si>
  <si>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</si>
  <si>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</si>
  <si>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</si>
  <si>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</si>
  <si>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</si>
  <si>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</si>
  <si>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</si>
  <si>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</si>
  <si>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</si>
  <si>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</si>
  <si>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</si>
  <si>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</si>
  <si>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</si>
  <si>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</si>
  <si>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</si>
  <si>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</si>
  <si>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</si>
  <si>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</si>
  <si>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</si>
  <si>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</si>
  <si>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</si>
  <si>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</si>
  <si>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</si>
  <si>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</si>
  <si>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</si>
  <si>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</si>
  <si>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</si>
  <si>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</si>
  <si>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</si>
  <si>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</si>
  <si>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</si>
  <si>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</si>
  <si>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</si>
  <si>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</si>
  <si>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</si>
  <si>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</si>
  <si>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</si>
  <si>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</si>
  <si>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</si>
  <si>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</si>
  <si>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</si>
  <si>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</si>
  <si>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</si>
  <si>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</si>
  <si>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</si>
  <si>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</si>
  <si>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</si>
  <si>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</si>
  <si>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</si>
  <si>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</si>
  <si>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</si>
  <si>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</si>
  <si>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</si>
  <si>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</si>
  <si>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</si>
  <si>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</si>
  <si>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</si>
  <si>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</si>
  <si>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</si>
  <si>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</si>
  <si>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</si>
  <si>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</si>
  <si>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</si>
  <si>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</si>
  <si>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</si>
  <si>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</si>
  <si>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</si>
  <si>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</si>
  <si>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</si>
  <si>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</si>
  <si>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</si>
  <si>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</si>
  <si>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</si>
  <si>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</si>
  <si>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</si>
  <si>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</si>
  <si>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</si>
  <si>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</si>
  <si>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</si>
  <si>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</si>
  <si>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</si>
  <si>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</si>
  <si>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</si>
  <si>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</si>
  <si>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</si>
  <si>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</si>
  <si>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</si>
  <si>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</si>
  <si>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</si>
  <si>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</si>
  <si>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</si>
  <si>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</si>
  <si>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</si>
  <si>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</si>
  <si>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</si>
  <si>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</si>
  <si>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</si>
  <si>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</si>
  <si>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</si>
  <si>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</si>
  <si>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</si>
  <si>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</si>
  <si>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</si>
  <si>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</si>
  <si>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</si>
  <si>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</si>
  <si>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</si>
  <si>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</si>
  <si>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</si>
  <si>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</si>
  <si>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</si>
  <si>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</si>
  <si>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</si>
  <si>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</si>
  <si>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</si>
  <si>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</si>
  <si>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</si>
  <si>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</si>
  <si>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</si>
  <si>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</si>
  <si>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</si>
  <si>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</si>
  <si>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</si>
  <si>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</si>
  <si>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</si>
  <si>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</si>
  <si>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</si>
  <si>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</si>
  <si>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</si>
  <si>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</si>
  <si>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</si>
  <si>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</si>
  <si>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</si>
  <si>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</si>
  <si>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</si>
  <si>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</si>
  <si>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</si>
  <si>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</si>
  <si>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</si>
  <si>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</si>
  <si>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</si>
  <si>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</si>
  <si>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</si>
  <si>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</si>
  <si>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</si>
  <si>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</si>
  <si>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</si>
  <si>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</si>
  <si>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</si>
  <si>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</si>
  <si>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</si>
  <si>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</si>
  <si>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</si>
  <si>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</si>
  <si>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</si>
  <si>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</si>
  <si>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</si>
  <si>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</si>
  <si>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</si>
  <si>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</si>
  <si>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</si>
  <si>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</si>
  <si>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</si>
  <si>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</si>
  <si>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</si>
  <si>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</si>
  <si>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</si>
  <si>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</si>
  <si>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</si>
  <si>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</si>
  <si>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</si>
  <si>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</si>
  <si>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</si>
  <si>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</si>
  <si>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</si>
  <si>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</si>
  <si>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</si>
  <si>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</si>
  <si>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</si>
  <si>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</si>
  <si>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</si>
  <si>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</si>
  <si>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</si>
  <si>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</si>
  <si>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</si>
  <si>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</si>
  <si>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</si>
  <si>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</si>
  <si>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</si>
  <si>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</si>
  <si>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</si>
  <si>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</si>
  <si>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</si>
  <si>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</si>
  <si>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</si>
  <si>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</si>
  <si>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</si>
  <si>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</si>
  <si>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</si>
  <si>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</si>
  <si>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</si>
  <si>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</si>
  <si>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</si>
  <si>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</si>
  <si>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</si>
  <si>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</si>
  <si>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</si>
  <si>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</si>
  <si>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</si>
  <si>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</si>
  <si>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</si>
  <si>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</si>
  <si>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</si>
  <si>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</si>
  <si>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</si>
  <si>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</si>
  <si>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</si>
  <si>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</si>
  <si>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</si>
  <si>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</si>
  <si>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</si>
  <si>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</si>
  <si>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</si>
  <si>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</si>
  <si>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</si>
  <si>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</si>
  <si>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</si>
  <si>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</si>
  <si>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</si>
  <si>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</si>
  <si>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</si>
  <si>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</si>
  <si>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</si>
  <si>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</si>
  <si>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</si>
  <si>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</si>
  <si>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</si>
  <si>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</si>
  <si>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</si>
  <si>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</si>
  <si>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</si>
  <si>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</si>
  <si>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</si>
  <si>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</si>
  <si>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</si>
  <si>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</si>
  <si>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</si>
  <si>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</si>
  <si>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</si>
  <si>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</si>
  <si>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</si>
  <si>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</si>
  <si>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</si>
  <si>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</si>
  <si>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</si>
  <si>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</si>
  <si>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</si>
  <si>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</si>
  <si>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</si>
  <si>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</si>
  <si>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</si>
  <si>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</si>
  <si>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</si>
  <si>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</si>
  <si>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</si>
  <si>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</si>
  <si>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</si>
  <si>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</si>
  <si>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</si>
  <si>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</si>
  <si>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</si>
  <si>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</si>
  <si>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</si>
  <si>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</si>
  <si>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</si>
  <si>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</si>
  <si>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</si>
  <si>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</si>
  <si>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</si>
  <si>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</si>
  <si>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</si>
  <si>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</si>
  <si>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</si>
  <si>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</si>
  <si>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</si>
  <si>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</si>
  <si>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</si>
  <si>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</si>
  <si>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</si>
  <si>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</si>
  <si>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</si>
  <si>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</si>
  <si>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</si>
  <si>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</si>
  <si>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</si>
  <si>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</si>
  <si>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</si>
  <si>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</si>
  <si>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</si>
  <si>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</si>
  <si>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</si>
  <si>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</si>
  <si>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</si>
  <si>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</si>
  <si>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</si>
  <si>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</si>
  <si>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</si>
  <si>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</si>
  <si>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</si>
  <si>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</si>
  <si>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</si>
  <si>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</si>
  <si>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</si>
  <si>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</si>
  <si>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</si>
  <si>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</si>
  <si>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</si>
  <si>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</si>
  <si>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</si>
  <si>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</si>
  <si>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</si>
  <si>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</si>
  <si>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</si>
  <si>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</si>
  <si>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</si>
  <si>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</si>
  <si>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</si>
  <si>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</si>
  <si>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</si>
  <si>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</si>
  <si>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</si>
  <si>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</si>
  <si>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</si>
  <si>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</si>
  <si>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</si>
  <si>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</si>
  <si>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</si>
  <si>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</si>
  <si>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</si>
  <si>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</si>
  <si>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</si>
  <si>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</si>
  <si>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</si>
  <si>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</si>
  <si>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</si>
  <si>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</si>
  <si>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</si>
  <si>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</si>
  <si>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</si>
  <si>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</si>
  <si>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</si>
  <si>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</si>
  <si>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</si>
  <si>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</si>
  <si>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</si>
  <si>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</si>
  <si>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</si>
  <si>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</si>
  <si>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</si>
  <si>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</si>
  <si>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</si>
  <si>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</si>
  <si>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</si>
  <si>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</si>
  <si>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</si>
  <si>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</si>
  <si>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</si>
  <si>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</si>
  <si>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</si>
  <si>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</si>
  <si>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</si>
  <si>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</si>
  <si>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</si>
  <si>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</si>
  <si>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</si>
  <si>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</si>
  <si>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</si>
  <si>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</si>
  <si>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</si>
  <si>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</si>
  <si>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</si>
  <si>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</si>
  <si>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</si>
  <si>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</si>
  <si>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</si>
  <si>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</si>
  <si>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</si>
  <si>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</si>
  <si>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</si>
  <si>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</si>
  <si>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</si>
  <si>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</si>
  <si>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</si>
  <si>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</si>
  <si>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</si>
  <si>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</si>
  <si>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</si>
  <si>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</si>
  <si>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</si>
  <si>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</si>
  <si>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</si>
  <si>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</si>
  <si>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</si>
  <si>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</si>
  <si>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</si>
  <si>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</si>
  <si>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</si>
  <si>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</si>
  <si>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</si>
  <si>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</si>
  <si>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</si>
  <si>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</si>
  <si>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</si>
  <si>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</si>
  <si>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</si>
  <si>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</si>
  <si>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</si>
  <si>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</si>
  <si>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</si>
  <si>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</si>
  <si>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</si>
  <si>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</si>
  <si>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</si>
  <si>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</si>
  <si>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</si>
  <si>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</si>
  <si>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</si>
  <si>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</si>
  <si>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</si>
  <si>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</si>
  <si>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</si>
  <si>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</si>
  <si>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</si>
  <si>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</si>
  <si>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</si>
  <si>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</si>
  <si>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</si>
  <si>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</si>
  <si>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</si>
  <si>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</si>
  <si>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</si>
  <si>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</si>
  <si>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</si>
  <si>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</si>
  <si>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</si>
  <si>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</si>
  <si>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</si>
  <si>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</si>
  <si>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</si>
  <si>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</si>
  <si>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</si>
  <si>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</si>
  <si>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</si>
  <si>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</si>
  <si>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</si>
  <si>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</si>
  <si>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</si>
  <si>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</si>
  <si>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</si>
  <si>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</si>
  <si>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</si>
  <si>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</si>
  <si>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</si>
  <si>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</si>
  <si>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</si>
  <si>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</si>
  <si>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</si>
  <si>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</si>
  <si>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</si>
  <si>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</si>
  <si>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</si>
  <si>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</si>
  <si>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</si>
  <si>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</si>
  <si>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</si>
  <si>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</si>
  <si>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</si>
  <si>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</si>
  <si>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</si>
  <si>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</si>
  <si>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</si>
  <si>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</si>
  <si>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</si>
  <si>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</si>
  <si>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</si>
  <si>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</si>
  <si>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</si>
  <si>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</si>
  <si>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</si>
  <si>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</si>
  <si>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</si>
  <si>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</si>
  <si>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</si>
  <si>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</si>
  <si>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</si>
  <si>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</si>
  <si>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</si>
  <si>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</si>
  <si>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</si>
  <si>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</si>
  <si>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</si>
  <si>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</si>
  <si>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</si>
  <si>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</si>
  <si>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</si>
  <si>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</si>
  <si>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</si>
  <si>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</si>
  <si>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</si>
  <si>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</si>
  <si>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</si>
  <si>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</si>
  <si>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</si>
  <si>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</si>
  <si>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</si>
  <si>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</si>
  <si>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</si>
  <si>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</si>
  <si>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</si>
  <si>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</si>
  <si>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</si>
  <si>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</si>
  <si>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</si>
  <si>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</si>
  <si>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</si>
  <si>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</si>
  <si>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</si>
  <si>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</si>
  <si>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</si>
  <si>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</si>
  <si>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</si>
  <si>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</si>
  <si>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</si>
  <si>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</si>
  <si>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</si>
  <si>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</si>
  <si>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</si>
  <si>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</si>
  <si>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</si>
  <si>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</si>
  <si>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</si>
  <si>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</si>
  <si>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</si>
  <si>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</si>
  <si>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</si>
  <si>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</si>
  <si>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</si>
  <si>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</si>
  <si>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</si>
  <si>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</si>
  <si>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</si>
  <si>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</si>
  <si>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</si>
  <si>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</si>
  <si>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</si>
  <si>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</si>
  <si>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</si>
  <si>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</si>
  <si>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</si>
  <si>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</si>
  <si>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</si>
  <si>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</si>
  <si>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</si>
  <si>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</si>
  <si>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</si>
  <si>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</si>
  <si>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</si>
  <si>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</si>
  <si>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</si>
  <si>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</si>
  <si>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</si>
  <si>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</si>
  <si>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</si>
  <si>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</si>
  <si>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</si>
  <si>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</si>
  <si>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</si>
  <si>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</si>
  <si>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</si>
  <si>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</si>
  <si>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</si>
  <si>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</si>
  <si>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</si>
  <si>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</si>
  <si>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</si>
  <si>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</si>
  <si>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</si>
  <si>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</si>
  <si>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</si>
  <si>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</si>
  <si>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</si>
  <si>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</si>
  <si>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</si>
  <si>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</si>
  <si>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</si>
  <si>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</si>
  <si>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</si>
  <si>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</si>
  <si>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</si>
  <si>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</si>
  <si>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</si>
  <si>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</si>
  <si>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</si>
  <si>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</si>
  <si>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</si>
  <si>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</si>
  <si>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</si>
  <si>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</si>
  <si>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</si>
  <si>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</si>
  <si>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</si>
  <si>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</si>
  <si>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</si>
  <si>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</si>
  <si>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</si>
  <si>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</si>
  <si>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</si>
  <si>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</si>
  <si>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</si>
  <si>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</si>
  <si>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</si>
  <si>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</si>
  <si>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</si>
  <si>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</si>
  <si>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</si>
  <si>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</si>
  <si>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</si>
  <si>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</si>
  <si>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</si>
  <si>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</si>
  <si>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</si>
  <si>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</si>
  <si>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</si>
  <si>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</si>
  <si>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</si>
  <si>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</si>
  <si>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</si>
  <si>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</si>
  <si>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</si>
  <si>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</si>
  <si>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</si>
  <si>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</si>
  <si>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</si>
  <si>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</si>
  <si>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</si>
  <si>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</si>
  <si>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</si>
  <si>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</si>
  <si>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</si>
  <si>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</si>
  <si>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</si>
  <si>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</si>
  <si>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</si>
  <si>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</si>
  <si>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</si>
  <si>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</si>
  <si>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</si>
  <si>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</si>
  <si>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</si>
  <si>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</si>
  <si>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</si>
  <si>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</si>
  <si>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</si>
  <si>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</si>
  <si>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</si>
  <si>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</si>
  <si>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</si>
  <si>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</si>
  <si>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</si>
  <si>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</si>
  <si>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</si>
  <si>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</si>
  <si>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</si>
  <si>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</si>
  <si>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</si>
  <si>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</si>
  <si>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</si>
  <si>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</si>
  <si>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</si>
  <si>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</si>
  <si>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</si>
  <si>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</si>
  <si>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</si>
  <si>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</si>
  <si>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</si>
  <si>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</si>
  <si>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</si>
  <si>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</si>
  <si>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</si>
  <si>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</si>
  <si>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</si>
  <si>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</si>
  <si>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</si>
  <si>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</si>
  <si>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</si>
  <si>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</si>
  <si>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</si>
  <si>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</si>
  <si>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</si>
  <si>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</si>
  <si>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</si>
  <si>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</si>
  <si>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</si>
  <si>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</si>
  <si>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</si>
  <si>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</si>
  <si>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</si>
  <si>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</si>
  <si>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</si>
  <si>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</si>
  <si>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</si>
  <si>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</si>
  <si>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</si>
  <si>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</si>
  <si>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</si>
  <si>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</si>
  <si>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</si>
  <si>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</si>
  <si>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</si>
  <si>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</si>
  <si>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</si>
  <si>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</si>
  <si>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</si>
  <si>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</si>
  <si>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</si>
  <si>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</si>
  <si>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</si>
  <si>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</si>
  <si>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</si>
  <si>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</si>
  <si>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</si>
  <si>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</si>
  <si>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</si>
  <si>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</si>
  <si>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</si>
  <si>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</si>
  <si>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</si>
  <si>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</si>
  <si>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</si>
  <si>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</si>
  <si>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</si>
  <si>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</si>
  <si>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</si>
  <si>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</si>
  <si>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</si>
  <si>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</si>
  <si>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</si>
  <si>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</si>
  <si>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</si>
  <si>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</si>
  <si>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</si>
  <si>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</si>
  <si>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</si>
  <si>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</si>
  <si>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</si>
  <si>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</si>
  <si>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</si>
  <si>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</si>
  <si>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</si>
  <si>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</si>
  <si>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</si>
  <si>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</si>
  <si>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</si>
  <si>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</si>
  <si>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</si>
  <si>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</si>
  <si>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</si>
  <si>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</si>
  <si>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</si>
  <si>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</si>
  <si>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</si>
  <si>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</si>
  <si>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</si>
  <si>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</si>
  <si>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</si>
  <si>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</si>
  <si>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</si>
  <si>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</si>
  <si>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</si>
  <si>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</si>
  <si>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</si>
  <si>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</si>
  <si>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</si>
  <si>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</si>
  <si>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</si>
  <si>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</si>
  <si>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</si>
  <si>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</si>
  <si>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</si>
  <si>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</si>
  <si>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</si>
  <si>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</si>
  <si>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</si>
  <si>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</si>
  <si>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</si>
  <si>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</si>
  <si>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</si>
  <si>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</si>
  <si>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</si>
  <si>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</si>
  <si>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</si>
  <si>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</si>
  <si>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</si>
  <si>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</si>
  <si>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</si>
  <si>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</si>
  <si>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</si>
  <si>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</si>
  <si>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</si>
  <si>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</si>
  <si>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</si>
  <si>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</si>
  <si>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</si>
  <si>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</si>
  <si>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</si>
  <si>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</si>
  <si>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</si>
  <si>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</si>
  <si>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</si>
  <si>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</si>
  <si>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</si>
  <si>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</si>
  <si>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</si>
  <si>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</si>
  <si>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</si>
  <si>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</si>
  <si>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</si>
  <si>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</si>
  <si>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</si>
  <si>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</si>
  <si>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</si>
  <si>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</si>
  <si>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</si>
  <si>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</si>
  <si>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</si>
  <si>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</si>
  <si>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</si>
  <si>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</si>
  <si>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</si>
  <si>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</si>
  <si>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</si>
  <si>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</si>
  <si>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</si>
  <si>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</si>
  <si>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</si>
  <si>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</si>
  <si>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</si>
  <si>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</si>
  <si>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</si>
  <si>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</si>
  <si>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</si>
  <si>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</si>
  <si>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</si>
  <si>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</si>
  <si>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</si>
  <si>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</si>
  <si>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</si>
  <si>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</si>
  <si>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</si>
  <si>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</si>
  <si>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</si>
  <si>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</si>
  <si>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</si>
  <si>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</si>
  <si>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</si>
  <si>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</si>
  <si>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</si>
  <si>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</si>
  <si>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</si>
  <si>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</si>
  <si>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</si>
  <si>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</si>
  <si>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</si>
  <si>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</si>
  <si>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</si>
  <si>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</si>
  <si>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</si>
  <si>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</si>
  <si>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</si>
  <si>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</si>
  <si>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</si>
  <si>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</si>
  <si>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</si>
  <si>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</si>
  <si>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</si>
  <si>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</si>
  <si>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</si>
  <si>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</si>
  <si>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</si>
  <si>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</si>
  <si>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</si>
  <si>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</si>
  <si>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</si>
  <si>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</si>
  <si>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</si>
  <si>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</si>
  <si>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</si>
  <si>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</si>
  <si>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</si>
  <si>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</si>
  <si>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</si>
  <si>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</si>
  <si>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</si>
  <si>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</si>
  <si>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</si>
  <si>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</si>
  <si>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</si>
  <si>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</si>
  <si>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</si>
  <si>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</si>
  <si>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</si>
  <si>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</si>
  <si>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</si>
  <si>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</si>
  <si>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</si>
  <si>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</si>
  <si>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</si>
  <si>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</si>
  <si>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</si>
  <si>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</si>
  <si>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</si>
  <si>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</si>
  <si>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</si>
  <si>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</si>
  <si>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</si>
  <si>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</si>
  <si>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</si>
  <si>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</si>
  <si>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</si>
  <si>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</si>
  <si>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</si>
  <si>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</si>
  <si>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</si>
  <si>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</si>
  <si>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</si>
  <si>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</si>
  <si>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</si>
  <si>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</si>
  <si>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</si>
  <si>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</si>
  <si>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</si>
  <si>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</si>
  <si>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</si>
  <si>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</si>
  <si>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</si>
  <si>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</si>
  <si>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</si>
  <si>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</si>
  <si>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</si>
  <si>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</si>
  <si>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</si>
  <si>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</si>
  <si>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</si>
  <si>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</si>
  <si>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</si>
  <si>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</si>
  <si>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</si>
  <si>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</si>
  <si>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</si>
  <si>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</si>
  <si>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</si>
  <si>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</si>
  <si>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</si>
  <si>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</si>
  <si>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</si>
  <si>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</si>
  <si>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</si>
  <si>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</si>
  <si>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</si>
  <si>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</si>
  <si>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</si>
  <si>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</si>
  <si>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</si>
  <si>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</si>
  <si>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</si>
  <si>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</si>
  <si>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</si>
  <si>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</si>
  <si>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</si>
  <si>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</si>
  <si>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</si>
  <si>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</si>
  <si>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</si>
  <si>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</si>
  <si>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</si>
  <si>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</si>
  <si>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</si>
  <si>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</si>
  <si>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</si>
  <si>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</si>
  <si>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</si>
  <si>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</si>
  <si>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</si>
  <si>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</si>
  <si>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</si>
  <si>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</si>
  <si>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</si>
  <si>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</si>
  <si>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</si>
  <si>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</si>
  <si>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</si>
  <si>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</si>
  <si>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</si>
  <si>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</si>
  <si>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</si>
  <si>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</si>
  <si>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</si>
  <si>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</si>
  <si>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</si>
  <si>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</si>
  <si>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</si>
  <si>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</si>
  <si>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</si>
  <si>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</si>
  <si>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</si>
  <si>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</si>
  <si>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</si>
  <si>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</si>
  <si>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</si>
  <si>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</si>
  <si>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</si>
  <si>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</si>
  <si>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</si>
  <si>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</si>
  <si>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</si>
  <si>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</si>
  <si>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</si>
  <si>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</si>
  <si>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</si>
  <si>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</si>
  <si>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</si>
  <si>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</si>
  <si>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</si>
  <si>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</si>
  <si>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</si>
  <si>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</si>
  <si>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</si>
  <si>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</si>
  <si>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</si>
  <si>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</si>
  <si>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</si>
  <si>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</si>
  <si>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</si>
  <si>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</si>
  <si>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</si>
  <si>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</si>
  <si>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</si>
  <si>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</si>
  <si>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</si>
  <si>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</si>
  <si>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</si>
  <si>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</si>
  <si>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</si>
  <si>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</si>
  <si>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</si>
  <si>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</si>
  <si>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</si>
  <si>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</si>
  <si>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</si>
  <si>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</si>
  <si>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</si>
  <si>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</si>
  <si>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</si>
  <si>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</si>
  <si>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</si>
  <si>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</si>
  <si>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</si>
  <si>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</si>
  <si>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</si>
  <si>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</si>
  <si>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</si>
  <si>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</si>
  <si>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</si>
  <si>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</si>
  <si>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</si>
  <si>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</si>
  <si>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</si>
  <si>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</si>
  <si>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</si>
  <si>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</si>
  <si>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</si>
  <si>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</si>
  <si>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</si>
  <si>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</si>
  <si>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</si>
  <si>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</si>
  <si>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</si>
  <si>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</si>
  <si>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</si>
  <si>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</si>
  <si>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</si>
  <si>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</si>
  <si>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</si>
  <si>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</si>
  <si>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</si>
  <si>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</si>
  <si>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</si>
  <si>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</si>
  <si>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</si>
  <si>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</si>
  <si>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</si>
  <si>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</si>
  <si>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</si>
  <si>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</si>
  <si>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</si>
  <si>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</si>
  <si>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</si>
  <si>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</si>
  <si>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</si>
  <si>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</si>
  <si>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</si>
  <si>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</si>
  <si>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</si>
  <si>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</si>
  <si>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</si>
  <si>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</si>
  <si>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</si>
  <si>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</si>
  <si>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</si>
  <si>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</si>
  <si>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</si>
  <si>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</si>
  <si>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</si>
  <si>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</si>
  <si>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</si>
  <si>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</si>
  <si>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</si>
  <si>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</si>
  <si>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</si>
  <si>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</si>
  <si>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</si>
  <si>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</si>
  <si>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</si>
  <si>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</si>
  <si>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</si>
  <si>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</si>
  <si>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</si>
  <si>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</si>
  <si>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</si>
  <si>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</si>
  <si>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</si>
  <si>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</si>
  <si>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</si>
  <si>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</si>
  <si>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</si>
  <si>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</si>
  <si>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</si>
  <si>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</si>
  <si>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</si>
  <si>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</si>
  <si>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</si>
  <si>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</si>
  <si>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</si>
  <si>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</si>
  <si>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</si>
  <si>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</si>
  <si>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</si>
  <si>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</si>
  <si>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</si>
  <si>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</si>
  <si>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</si>
  <si>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</si>
  <si>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</si>
  <si>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</si>
  <si>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</si>
  <si>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</si>
  <si>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</si>
  <si>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</si>
  <si>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</si>
  <si>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</si>
  <si>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</si>
  <si>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</si>
  <si>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</si>
  <si>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</si>
  <si>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</si>
  <si>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</si>
  <si>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</si>
  <si>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</si>
  <si>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</si>
  <si>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</si>
  <si>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</si>
  <si>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</si>
  <si>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</si>
  <si>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</si>
  <si>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</si>
  <si>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</si>
  <si>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</si>
  <si>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</si>
  <si>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</si>
  <si>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</si>
  <si>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</si>
  <si>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</si>
  <si>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</si>
  <si>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</si>
  <si>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</si>
  <si>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</si>
  <si>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</si>
  <si>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</si>
  <si>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</si>
  <si>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</si>
  <si>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</si>
  <si>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</si>
  <si>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</si>
  <si>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</si>
  <si>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</si>
  <si>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</si>
  <si>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</si>
  <si>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</si>
  <si>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</si>
  <si>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</si>
  <si>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</si>
  <si>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</si>
  <si>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</si>
  <si>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</si>
  <si>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</si>
  <si>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</si>
  <si>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</si>
  <si>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</si>
  <si>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</si>
  <si>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</si>
  <si>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</si>
  <si>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</si>
  <si>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</si>
  <si>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</si>
  <si>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</si>
  <si>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</si>
  <si>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</si>
  <si>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</si>
  <si>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</si>
  <si>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</si>
  <si>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</si>
  <si>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</si>
  <si>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</si>
  <si>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</si>
  <si>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</si>
  <si>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</si>
  <si>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</si>
  <si>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</si>
  <si>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</si>
  <si>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</si>
  <si>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</si>
  <si>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</si>
  <si>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</si>
  <si>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</si>
  <si>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</si>
  <si>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</si>
  <si>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</si>
  <si>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</si>
  <si>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</si>
  <si>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</si>
  <si>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</si>
  <si>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</si>
  <si>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</si>
  <si>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</si>
  <si>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</si>
  <si>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</si>
  <si>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</si>
  <si>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</si>
  <si>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</si>
  <si>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</si>
  <si>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</si>
  <si>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</si>
  <si>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</si>
  <si>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</si>
  <si>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</si>
  <si>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</si>
  <si>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</si>
  <si>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</si>
  <si>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</si>
  <si>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</si>
  <si>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</si>
  <si>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</si>
  <si>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</si>
  <si>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</si>
  <si>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</si>
  <si>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</si>
  <si>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</si>
  <si>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</si>
  <si>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</si>
  <si>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</si>
  <si>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</si>
  <si>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</si>
  <si>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</si>
  <si>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</si>
  <si>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</si>
  <si>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</si>
  <si>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</si>
  <si>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</si>
  <si>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</si>
  <si>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</si>
  <si>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</si>
  <si>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</si>
  <si>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</si>
  <si>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</si>
  <si>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</si>
  <si>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</si>
  <si>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</si>
  <si>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</si>
  <si>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</si>
  <si>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</si>
  <si>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</si>
  <si>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</si>
  <si>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</si>
  <si>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</si>
  <si>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</si>
  <si>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</si>
  <si>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</si>
  <si>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</si>
  <si>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</si>
  <si>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</si>
  <si>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</si>
  <si>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</si>
  <si>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</si>
  <si>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</si>
  <si>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</si>
  <si>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</si>
  <si>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</si>
  <si>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</si>
  <si>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</si>
  <si>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</si>
  <si>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</si>
  <si>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</si>
  <si>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</si>
  <si>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</si>
  <si>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</si>
  <si>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</si>
  <si>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</si>
  <si>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</si>
  <si>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</si>
  <si>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</si>
  <si>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</si>
  <si>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</si>
  <si>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</si>
  <si>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</si>
  <si>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</si>
  <si>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</si>
  <si>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</si>
  <si>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</si>
  <si>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</si>
  <si>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</si>
  <si>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</si>
  <si>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</si>
  <si>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</si>
  <si>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</si>
  <si>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</si>
  <si>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</si>
  <si>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</si>
  <si>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</si>
  <si>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</si>
  <si>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</si>
  <si>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</si>
  <si>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</si>
  <si>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</si>
  <si>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</si>
  <si>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</si>
  <si>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</si>
  <si>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</si>
  <si>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</si>
  <si>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</si>
  <si>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</si>
  <si>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</si>
  <si>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</si>
  <si>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</si>
  <si>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</si>
  <si>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</si>
  <si>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</si>
  <si>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</si>
  <si>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</si>
  <si>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</si>
  <si>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</si>
  <si>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</si>
  <si>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</si>
  <si>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</si>
  <si>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</si>
  <si>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</si>
  <si>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</si>
  <si>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</si>
  <si>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</si>
  <si>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</si>
  <si>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</si>
  <si>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</si>
  <si>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</si>
  <si>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</si>
  <si>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</si>
  <si>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</si>
  <si>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</si>
  <si>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</si>
  <si>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</si>
  <si>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</si>
  <si>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</si>
  <si>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</si>
  <si>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</si>
  <si>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</si>
  <si>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</si>
  <si>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</si>
  <si>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</si>
  <si>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</si>
  <si>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</si>
  <si>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</si>
  <si>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</si>
  <si>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</si>
  <si>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</si>
  <si>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</si>
  <si>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</si>
  <si>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</si>
  <si>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</si>
  <si>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</si>
  <si>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</si>
  <si>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</si>
  <si>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</si>
  <si>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</si>
  <si>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</si>
  <si>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</si>
  <si>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</si>
  <si>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</si>
  <si>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</si>
  <si>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</si>
  <si>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</si>
  <si>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</si>
  <si>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</si>
  <si>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</si>
  <si>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</si>
  <si>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</si>
  <si>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</si>
  <si>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</si>
  <si>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</si>
  <si>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</si>
  <si>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</si>
  <si>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</si>
  <si>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</si>
  <si>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</si>
  <si>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</si>
  <si>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</si>
  <si>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</si>
  <si>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</si>
  <si>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</si>
  <si>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</si>
  <si>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</si>
  <si>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</si>
  <si>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</si>
  <si>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</si>
  <si>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</si>
  <si>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</si>
  <si>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</si>
  <si>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</si>
  <si>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</si>
  <si>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</si>
  <si>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</si>
  <si>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</si>
  <si>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</si>
  <si>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</si>
  <si>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</si>
  <si>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</si>
  <si>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</si>
  <si>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</si>
  <si>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</si>
  <si>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</si>
  <si>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</si>
  <si>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</si>
  <si>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</si>
  <si>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</si>
  <si>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</si>
  <si>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</si>
  <si>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</si>
  <si>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</si>
  <si>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</si>
  <si>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</si>
  <si>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</si>
  <si>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</si>
  <si>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</si>
  <si>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</si>
  <si>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</si>
  <si>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</si>
  <si>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</si>
  <si>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</si>
  <si>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</si>
  <si>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</si>
  <si>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</si>
  <si>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</si>
  <si>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</si>
  <si>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</si>
  <si>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</si>
  <si>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</si>
  <si>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</si>
  <si>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</si>
  <si>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</si>
  <si>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</si>
  <si>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</si>
  <si>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</si>
  <si>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</si>
  <si>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</si>
  <si>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</si>
  <si>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</si>
  <si>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</si>
  <si>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</si>
  <si>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</si>
  <si>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</si>
  <si>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</si>
  <si>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</si>
  <si>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</si>
  <si>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</si>
  <si>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</si>
  <si>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</si>
  <si>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</si>
  <si>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</si>
  <si>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</si>
  <si>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</si>
  <si>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</si>
  <si>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</si>
  <si>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</si>
  <si>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</si>
  <si>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</si>
  <si>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</si>
  <si>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</si>
  <si>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</si>
  <si>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</si>
  <si>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</si>
  <si>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</si>
  <si>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</si>
  <si>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</si>
  <si>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</si>
  <si>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</si>
  <si>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</si>
  <si>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</si>
  <si>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</si>
  <si>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</si>
  <si>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</si>
  <si>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</si>
  <si>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</si>
  <si>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</si>
  <si>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</si>
  <si>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</si>
  <si>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</si>
  <si>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</si>
  <si>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</si>
  <si>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</si>
  <si>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</si>
  <si>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</si>
  <si>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</si>
  <si>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</si>
  <si>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</si>
  <si>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</si>
  <si>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</si>
  <si>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</si>
  <si>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</si>
  <si>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</si>
  <si>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</si>
  <si>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</si>
  <si>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</si>
  <si>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</si>
  <si>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</si>
  <si>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</si>
  <si>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</si>
  <si>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</si>
  <si>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</si>
  <si>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</si>
  <si>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</si>
  <si>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</si>
  <si>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</si>
  <si>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</si>
  <si>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</si>
  <si>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</si>
  <si>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</si>
  <si>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</si>
  <si>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</si>
  <si>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</si>
  <si>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</si>
  <si>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</si>
  <si>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</si>
  <si>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</si>
  <si>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</si>
  <si>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</si>
  <si>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</si>
  <si>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</si>
  <si>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</si>
  <si>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</si>
  <si>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</si>
  <si>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</si>
  <si>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</si>
  <si>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</si>
  <si>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</si>
  <si>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</si>
  <si>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</si>
  <si>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</si>
  <si>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</si>
  <si>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</si>
  <si>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</si>
  <si>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</si>
  <si>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</si>
  <si>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</si>
  <si>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</si>
  <si>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</si>
  <si>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</si>
  <si>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</si>
  <si>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</si>
  <si>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</si>
  <si>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</si>
  <si>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</si>
  <si>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</si>
  <si>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</si>
  <si>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</si>
  <si>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</si>
  <si>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</si>
  <si>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</si>
  <si>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</si>
  <si>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</si>
  <si>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</si>
  <si>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</si>
  <si>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</si>
  <si>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</si>
  <si>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</si>
  <si>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</si>
  <si>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</si>
  <si>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</si>
  <si>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</si>
  <si>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</si>
  <si>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</si>
  <si>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</si>
  <si>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</si>
  <si>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</si>
  <si>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</si>
  <si>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</si>
  <si>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</si>
  <si>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</si>
  <si>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</si>
  <si>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</si>
  <si>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</si>
  <si>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</si>
  <si>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</si>
  <si>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</si>
  <si>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</si>
  <si>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</si>
  <si>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</si>
  <si>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</si>
  <si>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</si>
  <si>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</si>
  <si>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</si>
  <si>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</si>
  <si>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</si>
  <si>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</si>
  <si>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</si>
  <si>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</si>
  <si>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</si>
  <si>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</si>
  <si>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</si>
  <si>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</si>
  <si>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</si>
  <si>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</si>
  <si>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</si>
  <si>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</si>
  <si>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</si>
  <si>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</si>
  <si>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</si>
  <si>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</si>
  <si>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</si>
  <si>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</si>
  <si>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</si>
  <si>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</si>
  <si>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</si>
  <si>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</si>
  <si>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</si>
  <si>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</si>
  <si>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</si>
  <si>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</si>
  <si>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</si>
  <si>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</si>
  <si>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</si>
  <si>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</si>
  <si>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</si>
  <si>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</si>
  <si>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</si>
  <si>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</si>
  <si>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</si>
  <si>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</si>
  <si>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</si>
  <si>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</si>
  <si>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</si>
  <si>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</si>
  <si>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</si>
  <si>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</si>
  <si>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</si>
  <si>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</si>
  <si>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</si>
  <si>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</si>
  <si>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</si>
  <si>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</si>
  <si>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</si>
  <si>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</si>
  <si>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</si>
  <si>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</si>
  <si>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</si>
  <si>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</si>
  <si>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</si>
  <si>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</si>
  <si>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</si>
  <si>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</si>
  <si>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</si>
  <si>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</si>
  <si>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</si>
  <si>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</si>
  <si>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</si>
  <si>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</si>
  <si>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</si>
  <si>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</si>
  <si>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</si>
  <si>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</si>
  <si>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</si>
  <si>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</si>
  <si>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</si>
  <si>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</si>
  <si>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</si>
  <si>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</si>
  <si>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</si>
  <si>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</si>
  <si>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</si>
  <si>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</si>
  <si>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</si>
  <si>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</si>
  <si>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</si>
  <si>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</si>
  <si>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</si>
  <si>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</si>
  <si>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</si>
  <si>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</si>
  <si>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</si>
  <si>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</si>
  <si>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</si>
  <si>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</si>
  <si>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</si>
  <si>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</si>
  <si>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</si>
  <si>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</si>
  <si>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</si>
  <si>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</si>
  <si>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</si>
  <si>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</si>
  <si>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</si>
  <si>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</si>
  <si>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</si>
  <si>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</si>
  <si>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</si>
  <si>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</si>
  <si>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</si>
  <si>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</si>
  <si>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</si>
  <si>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</si>
  <si>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</si>
  <si>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</si>
  <si>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</si>
  <si>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</si>
  <si>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</si>
  <si>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</si>
  <si>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</si>
  <si>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</si>
  <si>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</si>
  <si>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</si>
  <si>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</si>
  <si>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</si>
  <si>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</si>
  <si>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</si>
  <si>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</si>
  <si>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</si>
  <si>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</si>
  <si>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</si>
  <si>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</si>
  <si>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</si>
  <si>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</si>
  <si>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</si>
  <si>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</si>
  <si>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</si>
  <si>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</si>
  <si>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</si>
  <si>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</si>
  <si>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</si>
  <si>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</si>
  <si>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</si>
  <si>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</si>
  <si>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</si>
  <si>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</si>
  <si>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</si>
  <si>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</si>
  <si>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</si>
  <si>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</si>
  <si>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</si>
  <si>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</si>
  <si>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</si>
  <si>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</si>
  <si>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</si>
  <si>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</si>
  <si>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</si>
  <si>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</si>
  <si>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</si>
  <si>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</si>
  <si>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</si>
  <si>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</si>
  <si>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</si>
  <si>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</si>
  <si>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</si>
  <si>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</si>
  <si>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</si>
  <si>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</si>
  <si>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</si>
  <si>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</si>
  <si>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</si>
  <si>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</si>
  <si>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</si>
  <si>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</si>
  <si>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</si>
  <si>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</si>
  <si>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</si>
  <si>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</si>
  <si>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</si>
  <si>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</si>
  <si>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</si>
  <si>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</si>
  <si>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</si>
  <si>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</si>
  <si>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</si>
  <si>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</si>
  <si>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</si>
  <si>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</si>
  <si>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</si>
  <si>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</si>
  <si>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</si>
  <si>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</si>
  <si>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</si>
  <si>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</si>
  <si>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</si>
  <si>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</si>
  <si>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</si>
  <si>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</si>
  <si>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</si>
  <si>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</si>
  <si>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</si>
  <si>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</si>
  <si>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</si>
  <si>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</si>
  <si>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</si>
  <si>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</si>
  <si>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</si>
  <si>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</si>
  <si>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</si>
  <si>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</si>
  <si>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</si>
  <si>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</si>
  <si>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</si>
  <si>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</si>
  <si>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</si>
  <si>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</si>
  <si>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</si>
  <si>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</si>
  <si>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</si>
  <si>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</si>
  <si>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</si>
  <si>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</si>
  <si>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</si>
  <si>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</si>
  <si>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</si>
  <si>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</si>
  <si>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</si>
  <si>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</si>
  <si>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</si>
  <si>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</si>
  <si>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</si>
  <si>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</si>
  <si>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</si>
  <si>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</si>
  <si>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</si>
  <si>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</si>
  <si>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</si>
  <si>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</si>
  <si>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</si>
  <si>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</si>
  <si>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</si>
  <si>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</si>
  <si>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</si>
  <si>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</si>
  <si>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</si>
  <si>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</si>
  <si>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</si>
  <si>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</si>
  <si>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</si>
  <si>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</si>
  <si>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</si>
  <si>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</si>
  <si>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</si>
  <si>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</si>
  <si>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</si>
  <si>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</si>
  <si>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</si>
  <si>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</si>
  <si>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</si>
  <si>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</si>
  <si>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</si>
  <si>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</si>
  <si>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</si>
  <si>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</si>
  <si>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</si>
  <si>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</si>
  <si>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</si>
  <si>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</si>
  <si>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</si>
  <si>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</si>
  <si>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</si>
  <si>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</si>
  <si>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</si>
  <si>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</si>
  <si>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</si>
  <si>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</si>
  <si>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</si>
  <si>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</si>
  <si>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</si>
  <si>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</si>
  <si>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</si>
  <si>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</si>
  <si>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</si>
  <si>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</si>
  <si>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</si>
  <si>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</si>
  <si>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</si>
  <si>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</si>
  <si>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</si>
  <si>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</si>
  <si>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</si>
  <si>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</si>
  <si>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</si>
  <si>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</si>
  <si>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</si>
  <si>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</si>
  <si>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</si>
  <si>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</si>
  <si>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</si>
  <si>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</si>
  <si>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</si>
  <si>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</si>
  <si>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</si>
  <si>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</si>
  <si>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</si>
  <si>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</si>
  <si>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</si>
  <si>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</si>
  <si>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</si>
  <si>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</si>
  <si>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</si>
  <si>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</si>
  <si>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</si>
  <si>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</si>
  <si>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</si>
  <si>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</si>
  <si>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</si>
  <si>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</si>
  <si>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</si>
  <si>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</si>
  <si>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</si>
  <si>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</si>
  <si>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</si>
  <si>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</si>
  <si>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</si>
  <si>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</si>
  <si>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</si>
  <si>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</si>
  <si>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</si>
  <si>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</si>
  <si>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</si>
  <si>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</si>
  <si>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</si>
  <si>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</si>
  <si>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</si>
  <si>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</si>
  <si>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</si>
  <si>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</si>
  <si>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</si>
  <si>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</si>
  <si>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</si>
  <si>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</si>
  <si>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</si>
  <si>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</si>
  <si>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</si>
  <si>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</si>
  <si>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</si>
  <si>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</si>
  <si>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</si>
  <si>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</si>
  <si>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</si>
  <si>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</si>
  <si>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</si>
  <si>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</si>
  <si>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</si>
  <si>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</si>
  <si>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</si>
  <si>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</si>
  <si>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</si>
  <si>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</si>
  <si>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</si>
  <si>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</si>
  <si>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</si>
  <si>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</si>
  <si>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</si>
  <si>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</si>
  <si>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</si>
  <si>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</si>
  <si>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</si>
  <si>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</si>
  <si>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</si>
  <si>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</si>
  <si>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</si>
  <si>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</si>
  <si>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</si>
  <si>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</si>
  <si>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</si>
  <si>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</si>
  <si>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</si>
  <si>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</si>
  <si>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</si>
  <si>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</si>
  <si>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</si>
  <si>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</si>
  <si>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</si>
  <si>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</si>
  <si>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</si>
  <si>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</si>
  <si>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</si>
  <si>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</si>
  <si>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</si>
  <si>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</si>
  <si>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</si>
  <si>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</si>
  <si>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</si>
  <si>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</si>
  <si>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</si>
  <si>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</si>
  <si>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</si>
  <si>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</si>
  <si>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</si>
  <si>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</si>
  <si>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</si>
  <si>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</si>
  <si>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</si>
  <si>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</si>
  <si>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</si>
  <si>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</si>
  <si>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</si>
  <si>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</si>
  <si>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</si>
  <si>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</si>
  <si>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</si>
  <si>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</si>
  <si>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</si>
  <si>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</si>
  <si>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</si>
  <si>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</si>
  <si>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</si>
  <si>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</si>
  <si>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</si>
  <si>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</si>
  <si>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</si>
  <si>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</si>
  <si>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</si>
  <si>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</si>
  <si>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</si>
  <si>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</si>
  <si>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</si>
  <si>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</si>
  <si>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</si>
  <si>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</si>
  <si>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</si>
  <si>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</si>
  <si>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</si>
  <si>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</si>
  <si>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</si>
  <si>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</si>
  <si>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</si>
  <si>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</si>
  <si>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</si>
  <si>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</si>
  <si>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</si>
  <si>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</si>
  <si>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</si>
  <si>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</si>
  <si>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</si>
  <si>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</si>
  <si>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</si>
  <si>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</si>
  <si>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</si>
  <si>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</si>
  <si>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</si>
  <si>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</si>
  <si>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</si>
  <si>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</si>
  <si>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</si>
  <si>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</si>
  <si>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</si>
  <si>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</si>
  <si>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</si>
  <si>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</si>
  <si>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</si>
  <si>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</si>
  <si>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</si>
  <si>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</si>
  <si>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</si>
  <si>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</si>
  <si>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</si>
  <si>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</si>
  <si>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</si>
  <si>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</si>
  <si>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</si>
  <si>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</si>
  <si>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</si>
  <si>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</si>
  <si>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</si>
  <si>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</si>
  <si>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</si>
  <si>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</si>
  <si>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</si>
  <si>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</si>
  <si>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</si>
  <si>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</si>
  <si>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</si>
  <si>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</si>
  <si>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</si>
  <si>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</si>
  <si>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</si>
  <si>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</si>
  <si>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</si>
  <si>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</si>
  <si>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</si>
  <si>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</si>
  <si>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</si>
  <si>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</si>
  <si>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</si>
  <si>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</si>
  <si>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</si>
  <si>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</si>
  <si>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</si>
  <si>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</si>
  <si>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</si>
  <si>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</si>
  <si>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</si>
  <si>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</si>
  <si>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</si>
  <si>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</si>
  <si>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</si>
  <si>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</si>
  <si>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</si>
  <si>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</si>
  <si>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</si>
  <si>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</si>
  <si>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</si>
  <si>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</si>
  <si>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</si>
  <si>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</si>
  <si>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</si>
  <si>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</si>
  <si>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</si>
  <si>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</si>
  <si>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</si>
  <si>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</si>
  <si>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</si>
  <si>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</si>
  <si>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</si>
  <si>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</si>
  <si>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</si>
  <si>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</si>
  <si>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</si>
  <si>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</si>
  <si>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</si>
  <si>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</si>
  <si>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</si>
  <si>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</si>
  <si>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</si>
  <si>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</si>
  <si>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</si>
  <si>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</si>
  <si>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</si>
  <si>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</si>
  <si>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</si>
  <si>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</si>
  <si>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</si>
  <si>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</si>
  <si>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</si>
  <si>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</si>
  <si>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</si>
  <si>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</si>
  <si>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</si>
  <si>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</si>
  <si>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</si>
  <si>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</si>
  <si>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</si>
  <si>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</si>
  <si>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</si>
  <si>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</si>
  <si>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</si>
  <si>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</si>
  <si>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</si>
  <si>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</si>
  <si>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</si>
  <si>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</si>
  <si>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</si>
  <si>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</si>
  <si>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</si>
  <si>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</si>
  <si>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</si>
  <si>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</si>
  <si>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</si>
  <si>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</si>
  <si>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</si>
  <si>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</si>
  <si>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</si>
  <si>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</si>
  <si>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</si>
  <si>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</si>
  <si>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</si>
  <si>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</si>
  <si>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</si>
  <si>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</si>
  <si>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</si>
  <si>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</si>
  <si>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</si>
  <si>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</si>
  <si>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</si>
  <si>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</si>
  <si>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</si>
  <si>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</si>
  <si>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</si>
  <si>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</si>
  <si>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</si>
  <si>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</si>
  <si>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</si>
  <si>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</si>
  <si>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</si>
  <si>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</si>
  <si>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</si>
  <si>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</si>
  <si>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</si>
  <si>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</si>
  <si>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</si>
  <si>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</si>
  <si>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</si>
  <si>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</si>
  <si>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</si>
  <si>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</si>
  <si>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</si>
  <si>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</si>
  <si>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</si>
  <si>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</si>
  <si>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</si>
  <si>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</si>
  <si>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</si>
  <si>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</si>
  <si>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</si>
  <si>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</si>
  <si>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</si>
  <si>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</si>
  <si>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</si>
  <si>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</si>
  <si>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</si>
  <si>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</si>
  <si>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</si>
  <si>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</si>
  <si>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</si>
  <si>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</si>
  <si>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</si>
  <si>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</si>
  <si>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</si>
  <si>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</si>
  <si>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</si>
  <si>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</si>
  <si>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</si>
  <si>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</si>
  <si>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</si>
  <si>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</si>
  <si>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</si>
  <si>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</si>
  <si>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</si>
  <si>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</si>
  <si>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</si>
  <si>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</si>
  <si>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</si>
  <si>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</si>
  <si>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</si>
  <si>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</si>
  <si>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</si>
  <si>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</si>
  <si>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</si>
  <si>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</si>
  <si>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</si>
  <si>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</si>
  <si>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</si>
  <si>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</si>
  <si>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</si>
  <si>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</si>
  <si>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</si>
  <si>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</si>
  <si>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</si>
  <si>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</si>
  <si>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</si>
  <si>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</si>
  <si>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</si>
  <si>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</si>
  <si>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</si>
  <si>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</si>
  <si>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</si>
  <si>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</si>
  <si>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</si>
  <si>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</si>
  <si>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</si>
  <si>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</si>
  <si>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</si>
  <si>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</si>
  <si>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</si>
  <si>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</si>
  <si>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</si>
  <si>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</si>
  <si>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</si>
  <si>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</si>
  <si>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</si>
  <si>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</si>
  <si>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</si>
  <si>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</si>
  <si>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</si>
  <si>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</si>
  <si>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</si>
  <si>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</si>
  <si>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</si>
  <si>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</si>
  <si>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</si>
  <si>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</si>
  <si>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</si>
  <si>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</si>
  <si>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</si>
  <si>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</si>
  <si>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</si>
  <si>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</si>
  <si>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</si>
  <si>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</si>
  <si>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</si>
  <si>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</si>
  <si>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</si>
  <si>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</si>
  <si>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</si>
  <si>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</si>
  <si>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</si>
  <si>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</si>
  <si>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</si>
  <si>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</si>
  <si>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</si>
  <si>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</si>
  <si>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</si>
  <si>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</si>
  <si>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</si>
  <si>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</si>
  <si>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</si>
  <si>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</si>
  <si>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</si>
  <si>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</si>
  <si>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</si>
  <si>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</si>
  <si>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</si>
  <si>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</si>
  <si>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</si>
  <si>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</si>
  <si>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</si>
  <si>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</si>
  <si>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</si>
  <si>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</si>
  <si>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</si>
  <si>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</si>
  <si>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</si>
  <si>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</si>
  <si>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</si>
  <si>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</si>
  <si>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</si>
  <si>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</si>
  <si>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</si>
  <si>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</si>
  <si>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</si>
  <si>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</si>
  <si>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</si>
  <si>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</si>
  <si>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</si>
  <si>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</si>
  <si>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</si>
  <si>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</si>
  <si>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</si>
  <si>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</si>
  <si>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</si>
  <si>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</si>
  <si>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</si>
  <si>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</si>
  <si>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</si>
  <si>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</si>
  <si>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</si>
  <si>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</si>
  <si>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</si>
  <si>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</si>
  <si>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</si>
  <si>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</si>
  <si>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</si>
  <si>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</si>
  <si>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</si>
  <si>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</si>
  <si>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</si>
  <si>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</si>
  <si>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</si>
  <si>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</si>
  <si>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</si>
  <si>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</si>
  <si>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</si>
  <si>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</si>
  <si>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</si>
  <si>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</si>
  <si>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</si>
  <si>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</si>
  <si>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</si>
  <si>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</si>
  <si>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</si>
  <si>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</si>
  <si>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</si>
  <si>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</si>
  <si>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</si>
  <si>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</si>
  <si>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</si>
  <si>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</si>
  <si>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</si>
  <si>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</si>
  <si>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</si>
  <si>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</si>
  <si>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</si>
  <si>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</si>
  <si>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</si>
  <si>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</si>
  <si>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</si>
  <si>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</si>
  <si>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</si>
  <si>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</si>
  <si>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</si>
  <si>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</si>
  <si>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</si>
  <si>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</si>
  <si>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</si>
  <si>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</si>
  <si>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</si>
  <si>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</si>
  <si>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</si>
  <si>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</si>
  <si>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</si>
  <si>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</si>
  <si>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</si>
  <si>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</si>
  <si>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</si>
  <si>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</si>
  <si>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</si>
  <si>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</si>
  <si>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</si>
  <si>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</si>
  <si>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</si>
  <si>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</si>
  <si>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</si>
  <si>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</si>
  <si>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</si>
  <si>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</si>
  <si>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</si>
  <si>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</si>
  <si>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</si>
  <si>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</si>
  <si>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</si>
  <si>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</si>
  <si>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</si>
  <si>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</si>
  <si>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</si>
  <si>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</si>
  <si>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</si>
  <si>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</si>
  <si>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</si>
  <si>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</si>
  <si>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</si>
  <si>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</si>
  <si>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</si>
  <si>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</si>
  <si>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</si>
  <si>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</si>
  <si>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</si>
  <si>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</si>
  <si>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</si>
  <si>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</si>
  <si>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</si>
  <si>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</si>
  <si>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</si>
  <si>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</si>
  <si>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</si>
  <si>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</si>
  <si>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</si>
  <si>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</si>
  <si>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</si>
  <si>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</si>
  <si>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</si>
  <si>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</si>
  <si>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</si>
  <si>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</si>
  <si>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</si>
  <si>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</si>
  <si>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</si>
  <si>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</si>
  <si>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</si>
  <si>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</si>
  <si>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</si>
  <si>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</si>
  <si>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</si>
  <si>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</si>
  <si>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</si>
  <si>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</si>
  <si>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</si>
  <si>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</si>
  <si>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</si>
  <si>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</si>
  <si>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</si>
  <si>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</si>
  <si>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</si>
  <si>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</si>
  <si>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</si>
  <si>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</si>
  <si>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</si>
  <si>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</si>
  <si>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</si>
  <si>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</si>
  <si>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</si>
  <si>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</si>
  <si>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</si>
  <si>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</si>
  <si>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</si>
  <si>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</si>
  <si>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</si>
  <si>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</si>
  <si>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</si>
  <si>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</si>
  <si>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</si>
  <si>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</si>
  <si>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</si>
  <si>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</si>
  <si>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</si>
  <si>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</si>
  <si>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</si>
  <si>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</si>
  <si>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</si>
  <si>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</si>
  <si>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</si>
  <si>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</si>
  <si>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</si>
  <si>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</si>
  <si>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</si>
  <si>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</si>
  <si>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</si>
  <si>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</si>
  <si>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</si>
  <si>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</si>
  <si>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</si>
  <si>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</si>
  <si>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</si>
  <si>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</si>
  <si>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</si>
  <si>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</si>
  <si>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</si>
  <si>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</si>
  <si>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</si>
  <si>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</si>
  <si>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</si>
  <si>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</si>
  <si>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</si>
  <si>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</si>
  <si>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</si>
  <si>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</si>
  <si>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</si>
  <si>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</si>
  <si>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</si>
  <si>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</si>
  <si>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</si>
  <si>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</si>
  <si>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</si>
  <si>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</si>
  <si>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</si>
  <si>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</si>
  <si>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</si>
  <si>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</si>
  <si>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</si>
  <si>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</si>
  <si>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</si>
  <si>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</si>
  <si>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</si>
  <si>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</si>
  <si>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</si>
  <si>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</si>
  <si>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</si>
  <si>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</si>
  <si>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</si>
  <si>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</si>
  <si>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</si>
  <si>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</si>
  <si>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</si>
  <si>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</si>
  <si>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</si>
  <si>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</si>
  <si>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</si>
  <si>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</si>
  <si>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</si>
  <si>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</si>
  <si>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</si>
  <si>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</si>
  <si>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</si>
  <si>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</si>
  <si>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</si>
  <si>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</si>
  <si>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</si>
  <si>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</si>
  <si>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</si>
  <si>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</si>
  <si>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</si>
  <si>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</si>
  <si>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</si>
  <si>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</si>
  <si>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</si>
  <si>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</si>
  <si>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</si>
  <si>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</si>
  <si>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</si>
  <si>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</si>
  <si>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</si>
  <si>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</si>
  <si>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</si>
  <si>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</si>
  <si>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</si>
  <si>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</si>
  <si>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</si>
  <si>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</si>
  <si>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</si>
  <si>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</si>
  <si>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</si>
  <si>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</si>
  <si>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</si>
  <si>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</si>
  <si>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</si>
  <si>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</si>
  <si>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</si>
  <si>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</si>
  <si>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</si>
  <si>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</si>
  <si>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</si>
  <si>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</si>
  <si>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</si>
  <si>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</si>
  <si>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</si>
  <si>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</si>
  <si>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</si>
  <si>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</si>
  <si>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</si>
  <si>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</si>
  <si>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</si>
  <si>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</si>
  <si>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</si>
  <si>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</si>
  <si>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</si>
  <si>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</si>
  <si>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</si>
  <si>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</si>
  <si>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</si>
  <si>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</si>
  <si>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</si>
  <si>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</si>
  <si>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</si>
  <si>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</si>
  <si>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</si>
  <si>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</si>
  <si>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</si>
  <si>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</si>
  <si>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</si>
  <si>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</si>
  <si>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</si>
  <si>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</si>
  <si>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</si>
  <si>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</si>
  <si>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</si>
  <si>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</si>
  <si>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</si>
  <si>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</si>
  <si>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</si>
  <si>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</si>
  <si>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</si>
  <si>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</si>
  <si>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</si>
  <si>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</si>
  <si>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</si>
  <si>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</si>
  <si>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</si>
  <si>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</si>
  <si>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</si>
  <si>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</si>
  <si>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</si>
  <si>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</si>
  <si>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</si>
  <si>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</si>
  <si>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</si>
  <si>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</si>
  <si>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</si>
  <si>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</si>
  <si>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</si>
  <si>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</si>
  <si>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</si>
  <si>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</si>
  <si>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</si>
  <si>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</si>
  <si>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</si>
  <si>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</si>
  <si>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</si>
  <si>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</si>
  <si>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</si>
  <si>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</si>
  <si>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</si>
  <si>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</si>
  <si>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</si>
  <si>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</si>
  <si>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</si>
  <si>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</si>
  <si>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</si>
  <si>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</si>
  <si>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</si>
  <si>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</si>
  <si>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</si>
  <si>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</si>
  <si>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</si>
  <si>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</si>
  <si>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</si>
  <si>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</si>
  <si>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</si>
  <si>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</si>
  <si>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</si>
  <si>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</si>
  <si>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</si>
  <si>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</si>
  <si>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</si>
  <si>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</si>
  <si>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</si>
  <si>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</si>
  <si>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</si>
  <si>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</si>
  <si>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</si>
  <si>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</si>
  <si>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</si>
  <si>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</si>
  <si>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</si>
  <si>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</si>
  <si>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</si>
  <si>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</si>
  <si>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</si>
  <si>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</si>
  <si>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</si>
  <si>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</si>
  <si>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</si>
  <si>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</si>
  <si>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</si>
  <si>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</si>
  <si>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</si>
  <si>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</si>
  <si>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</si>
  <si>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</si>
  <si>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</si>
  <si>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</si>
  <si>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</si>
  <si>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</si>
  <si>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</si>
  <si>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</si>
  <si>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</si>
  <si>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</si>
  <si>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</si>
  <si>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</si>
  <si>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</si>
  <si>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</si>
  <si>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</si>
  <si>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</si>
  <si>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</si>
  <si>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</si>
  <si>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</si>
  <si>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</si>
  <si>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</si>
  <si>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</si>
  <si>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</si>
  <si>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</si>
  <si>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</si>
  <si>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</si>
  <si>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</si>
  <si>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</si>
  <si>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</si>
  <si>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</si>
  <si>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</si>
  <si>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</si>
  <si>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</si>
  <si>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</si>
  <si>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</si>
  <si>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</si>
  <si>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</si>
  <si>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</si>
  <si>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</si>
  <si>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</si>
  <si>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</si>
  <si>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</si>
  <si>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</si>
  <si>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</si>
  <si>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</si>
  <si>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</si>
  <si>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</si>
  <si>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</si>
  <si>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</si>
  <si>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</si>
  <si>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</si>
  <si>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</si>
  <si>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</si>
  <si>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</si>
  <si>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</si>
  <si>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</si>
  <si>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</si>
  <si>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</si>
  <si>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</si>
  <si>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</si>
  <si>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</si>
  <si>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</si>
  <si>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</si>
  <si>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</si>
  <si>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</si>
  <si>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</si>
  <si>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</si>
  <si>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</si>
  <si>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</si>
  <si>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</si>
  <si>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</si>
  <si>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</si>
  <si>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</si>
  <si>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</si>
  <si>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</si>
  <si>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</si>
  <si>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</si>
  <si>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</si>
  <si>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</si>
  <si>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</si>
  <si>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</si>
  <si>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</si>
  <si>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</si>
  <si>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</si>
  <si>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</si>
  <si>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</si>
  <si>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</si>
  <si>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</si>
  <si>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</si>
  <si>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</si>
  <si>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</si>
  <si>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</si>
  <si>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</si>
  <si>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</si>
  <si>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</si>
  <si>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</si>
  <si>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</si>
  <si>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</si>
  <si>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</si>
  <si>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</si>
  <si>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</si>
  <si>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</si>
  <si>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</si>
  <si>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</si>
  <si>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</si>
  <si>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</si>
  <si>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</si>
  <si>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</si>
  <si>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</si>
  <si>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</si>
  <si>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</si>
  <si>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</si>
  <si>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</si>
  <si>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</si>
  <si>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</si>
  <si>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</si>
  <si>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</si>
  <si>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</si>
  <si>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</si>
  <si>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</si>
  <si>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</si>
  <si>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</si>
  <si>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</si>
  <si>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</si>
  <si>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</si>
  <si>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</si>
  <si>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</si>
  <si>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</si>
  <si>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</si>
  <si>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</si>
  <si>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</si>
  <si>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</si>
  <si>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</si>
  <si>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</si>
  <si>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</si>
  <si>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</si>
  <si>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</si>
  <si>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</si>
  <si>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</si>
  <si>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</si>
  <si>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</si>
  <si>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</si>
  <si>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</si>
  <si>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</si>
  <si>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</si>
  <si>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</si>
  <si>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</si>
  <si>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</si>
  <si>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</si>
  <si>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</si>
  <si>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</si>
  <si>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</si>
  <si>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</si>
  <si>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</si>
  <si>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</si>
  <si>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</si>
  <si>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</si>
  <si>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</si>
  <si>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</si>
  <si>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</si>
  <si>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</si>
  <si>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</si>
  <si>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</si>
  <si>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</si>
  <si>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</si>
  <si>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</si>
  <si>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</si>
  <si>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</si>
  <si>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</si>
  <si>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</si>
  <si>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</si>
  <si>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</si>
  <si>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</si>
  <si>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</si>
  <si>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</si>
  <si>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</si>
  <si>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</si>
  <si>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</si>
  <si>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</si>
  <si>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</si>
  <si>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</si>
  <si>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</si>
  <si>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</si>
  <si>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</si>
  <si>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</si>
  <si>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</si>
  <si>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</si>
  <si>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</si>
  <si>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</si>
  <si>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</si>
  <si>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</si>
  <si>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</si>
  <si>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</si>
  <si>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</si>
  <si>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</si>
  <si>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</si>
  <si>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</si>
  <si>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</si>
  <si>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</si>
  <si>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</si>
  <si>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</si>
  <si>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</si>
  <si>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</si>
  <si>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</si>
  <si>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</si>
  <si>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</si>
  <si>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</si>
  <si>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</si>
  <si>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</si>
  <si>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</si>
  <si>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</si>
  <si>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</si>
  <si>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</si>
  <si>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</si>
  <si>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</si>
  <si>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</si>
  <si>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</si>
  <si>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</si>
  <si>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</si>
  <si>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</si>
  <si>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</si>
  <si>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</si>
  <si>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</si>
  <si>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</si>
  <si>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</si>
  <si>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</si>
  <si>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</si>
  <si>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</si>
  <si>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</si>
  <si>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</si>
  <si>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</si>
  <si>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</si>
  <si>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</si>
  <si>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</si>
  <si>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</si>
  <si>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</si>
  <si>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</si>
  <si>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</si>
  <si>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</si>
  <si>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</si>
  <si>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</si>
  <si>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</si>
  <si>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</si>
  <si>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</si>
  <si>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</si>
  <si>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</si>
  <si>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</si>
  <si>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</si>
  <si>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</si>
  <si>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</si>
  <si>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</si>
  <si>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</si>
  <si>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</si>
  <si>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</si>
  <si>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</si>
  <si>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</si>
  <si>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</si>
  <si>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</si>
  <si>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</si>
  <si>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</si>
  <si>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</si>
  <si>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</si>
  <si>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</si>
  <si>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</si>
  <si>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</si>
  <si>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</si>
  <si>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</si>
  <si>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</si>
  <si>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</si>
  <si>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</si>
  <si>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</si>
  <si>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</si>
  <si>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</si>
  <si>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</si>
  <si>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</si>
  <si>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</si>
  <si>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</si>
  <si>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</si>
  <si>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</si>
  <si>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</si>
  <si>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</si>
  <si>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</si>
  <si>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</si>
  <si>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</si>
  <si>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</si>
  <si>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</si>
  <si>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</si>
  <si>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</si>
  <si>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</si>
  <si>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</si>
  <si>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</si>
  <si>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</si>
  <si>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</si>
  <si>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</si>
  <si>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</si>
  <si>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</si>
  <si>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</si>
  <si>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</si>
  <si>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</si>
  <si>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</si>
  <si>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</si>
  <si>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</si>
  <si>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</si>
  <si>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</si>
  <si>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</si>
  <si>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</si>
  <si>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</si>
  <si>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</si>
  <si>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</si>
  <si>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</si>
  <si>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</si>
  <si>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</si>
  <si>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</si>
  <si>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</si>
  <si>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</si>
  <si>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</si>
  <si>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</si>
  <si>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</si>
  <si>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</si>
  <si>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</si>
  <si>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</si>
  <si>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</si>
  <si>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</si>
  <si>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</si>
  <si>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</si>
  <si>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</si>
  <si>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</si>
  <si>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</si>
  <si>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</si>
  <si>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</si>
  <si>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</si>
  <si>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</si>
  <si>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</si>
  <si>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</si>
  <si>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</si>
  <si>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</si>
  <si>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</si>
  <si>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</si>
  <si>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</si>
  <si>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</si>
  <si>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</si>
  <si>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</si>
  <si>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</si>
  <si>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</si>
  <si>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</si>
  <si>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</si>
  <si>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</si>
  <si>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</si>
  <si>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</si>
  <si>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</si>
  <si>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</si>
  <si>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</si>
  <si>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</si>
  <si>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</si>
  <si>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</si>
  <si>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</si>
  <si>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</si>
  <si>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</si>
  <si>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</si>
  <si>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</si>
  <si>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</si>
  <si>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</si>
  <si>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</si>
  <si>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</si>
  <si>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</si>
  <si>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</si>
  <si>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</si>
  <si>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</si>
  <si>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</si>
  <si>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</si>
  <si>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</si>
  <si>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</si>
  <si>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</si>
  <si>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</si>
  <si>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</si>
  <si>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</si>
  <si>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</si>
  <si>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</si>
  <si>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</si>
  <si>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</si>
  <si>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</si>
  <si>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</si>
  <si>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</si>
  <si>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</si>
  <si>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</si>
  <si>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</si>
  <si>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</si>
  <si>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</si>
  <si>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</si>
  <si>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</si>
  <si>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</si>
  <si>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</si>
  <si>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</si>
  <si>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</si>
  <si>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</si>
  <si>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</si>
  <si>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</si>
  <si>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</si>
  <si>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</si>
  <si>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</si>
  <si>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</si>
  <si>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</si>
  <si>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</si>
  <si>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</si>
  <si>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</si>
  <si>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</si>
  <si>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</si>
  <si>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</si>
  <si>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</si>
  <si>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</si>
  <si>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</si>
  <si>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</si>
  <si>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</si>
  <si>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</si>
  <si>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</si>
  <si>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</si>
  <si>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</si>
  <si>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</si>
  <si>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</si>
  <si>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</si>
  <si>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</si>
  <si>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</si>
  <si>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</si>
  <si>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</si>
  <si>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</si>
  <si>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</si>
  <si>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</si>
  <si>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</si>
  <si>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</si>
  <si>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</si>
  <si>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</si>
  <si>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</si>
  <si>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</si>
  <si>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</si>
  <si>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</si>
  <si>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</si>
  <si>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</si>
  <si>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</si>
  <si>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</si>
  <si>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</si>
  <si>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</si>
  <si>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</si>
  <si>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</si>
  <si>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</si>
  <si>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</si>
  <si>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</si>
  <si>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</si>
  <si>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</si>
  <si>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</si>
  <si>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</si>
  <si>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</si>
  <si>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</si>
  <si>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</si>
  <si>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</si>
  <si>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</si>
  <si>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</si>
  <si>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</si>
  <si>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</si>
  <si>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</si>
  <si>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</si>
  <si>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</si>
  <si>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</si>
  <si>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</si>
  <si>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</si>
  <si>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</si>
  <si>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</si>
  <si>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</si>
  <si>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</si>
  <si>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</si>
  <si>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</si>
  <si>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</si>
  <si>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</si>
  <si>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</si>
  <si>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</si>
  <si>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</si>
  <si>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</si>
  <si>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</si>
  <si>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</si>
  <si>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</si>
  <si>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</si>
  <si>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</si>
  <si>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</si>
  <si>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</si>
  <si>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</si>
  <si>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</si>
  <si>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</si>
  <si>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</si>
  <si>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</si>
  <si>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</si>
  <si>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</si>
  <si>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</si>
  <si>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</si>
  <si>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</si>
  <si>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</si>
  <si>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</si>
  <si>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</si>
  <si>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</si>
  <si>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</si>
  <si>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</si>
  <si>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</si>
  <si>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</si>
  <si>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</si>
  <si>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</si>
  <si>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</si>
  <si>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</si>
  <si>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</si>
  <si>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</si>
  <si>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</si>
  <si>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</si>
  <si>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</si>
  <si>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</si>
  <si>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</si>
  <si>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</si>
  <si>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</si>
  <si>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</si>
  <si>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</si>
  <si>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</si>
  <si>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</si>
  <si>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</si>
  <si>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</si>
  <si>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</si>
  <si>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</si>
  <si>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</si>
  <si>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</si>
  <si>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</si>
  <si>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</si>
  <si>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</si>
  <si>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</si>
  <si>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</si>
  <si>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</si>
  <si>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</si>
  <si>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</si>
  <si>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</si>
  <si>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</si>
  <si>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</si>
  <si>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</si>
  <si>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</si>
  <si>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</si>
  <si>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</si>
  <si>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</si>
  <si>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</si>
  <si>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</si>
  <si>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</si>
  <si>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</si>
  <si>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</si>
  <si>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</si>
  <si>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</si>
  <si>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</si>
  <si>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</si>
  <si>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</si>
  <si>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</si>
  <si>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</si>
  <si>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</si>
  <si>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</si>
  <si>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</si>
  <si>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</si>
  <si>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</si>
  <si>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</si>
  <si>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</si>
  <si>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</si>
  <si>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</si>
  <si>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</si>
  <si>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</si>
  <si>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</si>
  <si>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</si>
  <si>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</si>
  <si>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</si>
  <si>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</si>
  <si>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</si>
  <si>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</si>
  <si>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</si>
  <si>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</si>
  <si>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</si>
  <si>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</si>
  <si>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</si>
  <si>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</si>
  <si>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</si>
  <si>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</si>
  <si>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</si>
  <si>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</si>
  <si>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</si>
  <si>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</si>
  <si>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</si>
  <si>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</si>
  <si>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</si>
  <si>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</si>
  <si>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</si>
  <si>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</si>
  <si>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</si>
  <si>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</si>
  <si>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</si>
  <si>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</si>
  <si>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</si>
  <si>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</si>
  <si>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</si>
  <si>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</si>
  <si>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</si>
  <si>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</si>
  <si>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</si>
  <si>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</si>
  <si>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</si>
  <si>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</si>
  <si>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</si>
  <si>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</si>
  <si>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</si>
  <si>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</si>
  <si>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</si>
  <si>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</si>
  <si>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</si>
  <si>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</si>
  <si>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</si>
  <si>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</si>
  <si>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</si>
  <si>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</si>
  <si>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</si>
  <si>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</si>
  <si>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</si>
  <si>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</si>
  <si>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</si>
  <si>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</si>
  <si>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</si>
  <si>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</si>
  <si>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</si>
  <si>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</si>
  <si>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</si>
  <si>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</si>
  <si>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</si>
  <si>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</si>
  <si>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</si>
  <si>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</si>
  <si>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</si>
  <si>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</si>
  <si>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</si>
  <si>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</si>
  <si>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</si>
  <si>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</si>
  <si>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</si>
  <si>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</si>
  <si>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</si>
  <si>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</si>
  <si>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</si>
  <si>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</si>
  <si>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</si>
  <si>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</si>
  <si>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</si>
  <si>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</si>
  <si>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</si>
  <si>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</si>
  <si>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</si>
  <si>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</si>
  <si>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</si>
  <si>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</si>
  <si>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</si>
  <si>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</si>
  <si>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</si>
  <si>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</si>
  <si>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</si>
  <si>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</si>
  <si>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</si>
  <si>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</si>
  <si>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</si>
  <si>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</si>
  <si>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</si>
  <si>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</si>
  <si>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</si>
  <si>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</si>
  <si>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</si>
  <si>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</si>
  <si>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</si>
  <si>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</si>
  <si>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</si>
  <si>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</si>
  <si>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</si>
  <si>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</si>
  <si>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</si>
  <si>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</si>
  <si>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</si>
  <si>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</si>
  <si>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</si>
  <si>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</si>
  <si>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</si>
  <si>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</si>
  <si>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</si>
  <si>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</si>
  <si>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</si>
  <si>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</si>
  <si>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</si>
  <si>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</si>
  <si>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</si>
  <si>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</si>
  <si>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</si>
  <si>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</si>
  <si>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</si>
  <si>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</si>
  <si>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</si>
  <si>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</si>
  <si>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</si>
  <si>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</si>
  <si>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</si>
  <si>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</si>
  <si>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</si>
  <si>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</si>
  <si>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</si>
  <si>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</si>
  <si>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</si>
  <si>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</si>
  <si>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</si>
  <si>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</si>
  <si>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</si>
  <si>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</si>
  <si>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</si>
  <si>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</si>
  <si>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</si>
  <si>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</si>
  <si>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</si>
  <si>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</si>
  <si>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</si>
  <si>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</si>
  <si>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</si>
  <si>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</si>
  <si>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</si>
  <si>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</si>
  <si>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</si>
  <si>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</si>
  <si>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</si>
  <si>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</si>
  <si>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</si>
  <si>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</si>
  <si>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</si>
  <si>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</si>
  <si>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</si>
  <si>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</si>
  <si>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</si>
  <si>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</si>
  <si>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</si>
  <si>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</si>
  <si>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</si>
  <si>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</si>
  <si>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</si>
  <si>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</si>
  <si>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</si>
  <si>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</si>
  <si>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</si>
  <si>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</si>
  <si>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</si>
  <si>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</si>
  <si>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</si>
  <si>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</si>
  <si>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</si>
  <si>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</si>
  <si>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</si>
  <si>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</si>
  <si>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</si>
  <si>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</si>
  <si>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</si>
  <si>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</si>
  <si>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</si>
  <si>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</si>
  <si>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</si>
  <si>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</si>
  <si>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</si>
  <si>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</si>
  <si>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</si>
  <si>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</si>
  <si>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</si>
  <si>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</si>
  <si>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</si>
  <si>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</si>
  <si>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</si>
  <si>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</si>
  <si>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</si>
  <si>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</si>
  <si>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</si>
  <si>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</si>
  <si>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</si>
  <si>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</si>
  <si>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</si>
  <si>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</si>
  <si>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</si>
  <si>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</si>
  <si>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</si>
  <si>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</si>
  <si>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</si>
  <si>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</si>
  <si>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</si>
  <si>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</si>
  <si>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</si>
  <si>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</si>
  <si>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</si>
  <si>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</si>
  <si>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</si>
  <si>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</si>
  <si>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</si>
  <si>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</si>
  <si>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</si>
  <si>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</si>
  <si>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</si>
  <si>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</si>
  <si>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</si>
  <si>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</si>
  <si>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</si>
  <si>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</si>
  <si>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</si>
  <si>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</si>
  <si>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</si>
  <si>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</si>
  <si>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</si>
  <si>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</si>
  <si>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</si>
  <si>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</si>
  <si>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</si>
  <si>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</si>
  <si>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</si>
  <si>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</si>
  <si>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</si>
  <si>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</si>
  <si>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</si>
  <si>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</si>
  <si>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</si>
  <si>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</si>
  <si>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</si>
  <si>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</si>
  <si>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</si>
  <si>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</si>
  <si>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</si>
  <si>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</si>
  <si>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</si>
  <si>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</si>
  <si>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</si>
  <si>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</si>
  <si>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</si>
  <si>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</si>
  <si>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</si>
  <si>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</si>
  <si>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</si>
  <si>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</si>
  <si>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</si>
  <si>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</si>
  <si>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</si>
  <si>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</si>
  <si>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</si>
  <si>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</si>
  <si>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</si>
  <si>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</si>
  <si>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</si>
  <si>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</si>
  <si>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</si>
  <si>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</si>
  <si>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</si>
  <si>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</si>
  <si>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</si>
  <si>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</si>
  <si>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</si>
  <si>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</si>
  <si>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</si>
  <si>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</si>
  <si>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</si>
  <si>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</si>
  <si>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</si>
  <si>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</si>
  <si>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</si>
  <si>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</si>
  <si>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</si>
  <si>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</si>
  <si>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</si>
  <si>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</si>
  <si>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</si>
  <si>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</si>
  <si>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</si>
  <si>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</si>
  <si>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</si>
  <si>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</si>
  <si>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</si>
  <si>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</si>
  <si>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</si>
  <si>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</si>
  <si>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</si>
  <si>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</si>
  <si>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</si>
  <si>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</si>
  <si>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</si>
  <si>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</si>
  <si>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</si>
  <si>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</si>
  <si>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</si>
  <si>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</si>
  <si>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</si>
  <si>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</si>
  <si>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</si>
  <si>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</si>
  <si>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</si>
  <si>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</si>
  <si>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</si>
  <si>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</si>
  <si>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</si>
  <si>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</si>
  <si>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</si>
  <si>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</si>
  <si>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</si>
  <si>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</si>
  <si>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</si>
  <si>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</si>
  <si>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</si>
  <si>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</si>
  <si>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</si>
  <si>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</si>
  <si>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</si>
  <si>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</si>
  <si>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</si>
  <si>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</si>
  <si>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</si>
  <si>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</si>
  <si>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</si>
  <si>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</si>
  <si>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</si>
  <si>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</si>
  <si>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</si>
  <si>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</si>
  <si>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</si>
  <si>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</si>
  <si>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</si>
  <si>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</si>
  <si>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</si>
  <si>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</si>
  <si>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</si>
  <si>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</si>
  <si>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</si>
  <si>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</si>
  <si>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</si>
  <si>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</si>
  <si>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</si>
  <si>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</si>
  <si>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</si>
  <si>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</si>
  <si>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</si>
  <si>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</si>
  <si>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</si>
  <si>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</si>
  <si>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</si>
  <si>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</si>
  <si>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</si>
  <si>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</si>
  <si>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</si>
  <si>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</si>
  <si>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</si>
  <si>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</si>
  <si>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</si>
  <si>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</si>
  <si>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</si>
  <si>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</si>
  <si>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</si>
  <si>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</si>
  <si>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</si>
  <si>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</si>
  <si>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</si>
  <si>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</si>
  <si>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</si>
  <si>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</si>
  <si>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</si>
  <si>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</si>
  <si>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</si>
  <si>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</si>
  <si>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</si>
  <si>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</si>
  <si>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</si>
  <si>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</si>
  <si>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</si>
  <si>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</si>
  <si>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</si>
  <si>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</si>
  <si>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</si>
  <si>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</si>
  <si>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</si>
  <si>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</si>
  <si>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</si>
  <si>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</si>
  <si>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</si>
  <si>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</si>
  <si>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</si>
  <si>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</si>
  <si>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</si>
  <si>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</si>
  <si>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</si>
  <si>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</si>
  <si>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</si>
  <si>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</si>
  <si>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</si>
  <si>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</si>
  <si>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</si>
  <si>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</si>
  <si>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</si>
  <si>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</si>
  <si>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</si>
  <si>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</si>
  <si>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</si>
  <si>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</si>
  <si>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</si>
  <si>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</si>
  <si>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</si>
  <si>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</si>
  <si>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</si>
  <si>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</si>
  <si>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</si>
  <si>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</si>
  <si>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</si>
  <si>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</si>
  <si>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</si>
  <si>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</si>
  <si>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</si>
  <si>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</si>
  <si>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</si>
  <si>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</si>
  <si>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</si>
  <si>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</si>
  <si>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</si>
  <si>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</si>
  <si>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</si>
  <si>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</si>
  <si>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</si>
  <si>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</si>
  <si>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</si>
  <si>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</si>
  <si>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</si>
  <si>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</si>
  <si>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</si>
  <si>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</si>
  <si>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</si>
  <si>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</si>
  <si>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</si>
  <si>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</si>
  <si>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</si>
  <si>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</si>
  <si>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</si>
  <si>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</si>
  <si>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</si>
  <si>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</si>
  <si>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</si>
  <si>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</si>
  <si>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</si>
  <si>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</si>
  <si>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</si>
  <si>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</si>
  <si>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</si>
  <si>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</si>
  <si>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</si>
  <si>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</si>
  <si>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</si>
  <si>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</si>
  <si>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</si>
  <si>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</si>
  <si>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</si>
  <si>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</si>
  <si>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</si>
  <si>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</si>
  <si>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</si>
  <si>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</si>
  <si>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</si>
  <si>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</si>
  <si>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</si>
  <si>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</si>
  <si>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</si>
  <si>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</si>
  <si>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</si>
  <si>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</si>
  <si>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</si>
  <si>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</si>
  <si>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</si>
  <si>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</si>
  <si>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</si>
  <si>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</si>
  <si>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</si>
  <si>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</si>
  <si>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</si>
  <si>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</si>
  <si>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</si>
  <si>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</si>
  <si>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</si>
  <si>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</si>
  <si>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</si>
  <si>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</si>
  <si>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</si>
  <si>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</si>
  <si>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</si>
  <si>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</si>
  <si>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</si>
  <si>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</si>
  <si>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</si>
  <si>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</si>
  <si>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</si>
  <si>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</si>
  <si>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</si>
  <si>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</si>
  <si>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</si>
  <si>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</si>
  <si>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</si>
  <si>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</si>
  <si>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</si>
  <si>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</si>
  <si>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</si>
  <si>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</si>
  <si>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</si>
  <si>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</si>
  <si>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</si>
  <si>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</si>
  <si>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</si>
  <si>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</si>
  <si>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</si>
  <si>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</si>
  <si>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</si>
  <si>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</si>
  <si>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</si>
  <si>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</si>
  <si>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</si>
  <si>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</si>
  <si>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</si>
  <si>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</si>
  <si>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</si>
  <si>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</si>
  <si>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</si>
  <si>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</si>
  <si>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</si>
  <si>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</si>
  <si>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</si>
  <si>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</si>
  <si>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</si>
  <si>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</si>
  <si>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</si>
  <si>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</si>
  <si>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</si>
  <si>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</si>
  <si>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</si>
  <si>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</si>
  <si>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</si>
  <si>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</si>
  <si>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</si>
  <si>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</si>
  <si>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</si>
  <si>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</si>
  <si>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</si>
  <si>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</si>
  <si>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</si>
  <si>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</si>
  <si>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</si>
  <si>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</si>
  <si>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</si>
  <si>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</si>
  <si>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</si>
  <si>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</si>
  <si>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</si>
  <si>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</si>
  <si>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</si>
  <si>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</si>
  <si>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</si>
  <si>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</si>
  <si>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</si>
  <si>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</si>
  <si>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</si>
  <si>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</si>
  <si>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</si>
  <si>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</si>
  <si>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</si>
  <si>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</si>
  <si>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</si>
  <si>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</si>
  <si>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</si>
  <si>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</si>
  <si>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</si>
  <si>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</si>
  <si>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</si>
  <si>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</si>
  <si>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</si>
  <si>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</si>
  <si>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</si>
  <si>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</si>
  <si>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</si>
  <si>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</si>
  <si>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</si>
  <si>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</si>
  <si>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</si>
  <si>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</si>
  <si>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</si>
  <si>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</si>
  <si>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</si>
  <si>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</si>
  <si>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</si>
  <si>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</si>
  <si>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</si>
  <si>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</si>
  <si>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</si>
  <si>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</si>
  <si>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</si>
  <si>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</si>
  <si>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</si>
  <si>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</si>
  <si>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</si>
  <si>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</si>
  <si>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</si>
  <si>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</si>
  <si>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</si>
  <si>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</si>
  <si>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</si>
  <si>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</si>
  <si>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</si>
  <si>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</si>
  <si>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</si>
  <si>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</si>
  <si>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</si>
  <si>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</si>
  <si>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</si>
  <si>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</si>
  <si>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</si>
  <si>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</si>
  <si>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</si>
  <si>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</si>
  <si>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</si>
  <si>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</si>
  <si>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</si>
  <si>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</si>
  <si>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</si>
  <si>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</si>
  <si>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</si>
  <si>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</si>
  <si>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</si>
  <si>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</si>
  <si>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</si>
  <si>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</si>
  <si>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</si>
  <si>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</si>
  <si>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</si>
  <si>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</si>
  <si>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</si>
  <si>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</si>
  <si>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</si>
  <si>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</si>
  <si>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</si>
  <si>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</si>
  <si>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</si>
  <si>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</si>
  <si>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</si>
  <si>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</si>
  <si>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</si>
  <si>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</si>
  <si>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</si>
  <si>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</si>
  <si>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</si>
  <si>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</si>
  <si>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</si>
  <si>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</si>
  <si>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</si>
  <si>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</si>
  <si>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</si>
  <si>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</si>
  <si>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</si>
  <si>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</si>
  <si>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</si>
  <si>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</si>
  <si>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</si>
  <si>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</si>
  <si>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</si>
  <si>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</si>
  <si>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</si>
  <si>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</si>
  <si>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</si>
  <si>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</si>
  <si>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</si>
  <si>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</si>
  <si>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</si>
  <si>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</si>
  <si>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</si>
  <si>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</si>
  <si>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</si>
  <si>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</si>
  <si>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</si>
  <si>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</si>
  <si>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</si>
  <si>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</si>
  <si>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</si>
  <si>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</si>
  <si>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</si>
  <si>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</si>
  <si>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</si>
  <si>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</si>
  <si>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</si>
  <si>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</si>
  <si>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</si>
  <si>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</si>
  <si>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</si>
  <si>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</si>
  <si>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</si>
  <si>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</si>
  <si>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</si>
  <si>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</si>
  <si>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</si>
  <si>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</si>
  <si>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</si>
  <si>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</si>
  <si>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</si>
  <si>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</si>
  <si>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</si>
  <si>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</si>
  <si>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</si>
  <si>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</si>
  <si>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</si>
  <si>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</si>
  <si>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</si>
  <si>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</si>
  <si>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</si>
  <si>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</si>
  <si>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</si>
  <si>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</si>
  <si>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</si>
  <si>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</si>
  <si>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</si>
  <si>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</si>
  <si>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</si>
  <si>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</si>
  <si>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</si>
  <si>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</si>
  <si>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</si>
  <si>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</si>
  <si>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</si>
  <si>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</si>
  <si>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</si>
  <si>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</si>
  <si>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</si>
  <si>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</si>
  <si>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</si>
  <si>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</si>
  <si>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</si>
  <si>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</si>
  <si>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</si>
  <si>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</si>
  <si>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</si>
  <si>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</si>
  <si>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</si>
  <si>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</si>
  <si>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</si>
  <si>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</si>
  <si>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</si>
  <si>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</si>
  <si>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</si>
  <si>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</si>
  <si>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</si>
  <si>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</si>
  <si>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</si>
  <si>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</si>
  <si>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</si>
  <si>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</si>
  <si>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</si>
  <si>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</si>
  <si>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</si>
  <si>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</si>
  <si>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</si>
  <si>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</si>
  <si>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</si>
  <si>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</si>
  <si>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</si>
  <si>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</si>
  <si>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</si>
  <si>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</si>
  <si>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</si>
  <si>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</si>
  <si>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</si>
  <si>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</si>
  <si>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</si>
  <si>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</si>
  <si>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</si>
  <si>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</si>
  <si>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</si>
  <si>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</si>
  <si>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</si>
  <si>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</si>
  <si>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</si>
  <si>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</si>
  <si>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</si>
  <si>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</si>
  <si>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</si>
  <si>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</si>
  <si>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</si>
  <si>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</si>
  <si>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</si>
  <si>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</si>
  <si>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</si>
  <si>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</si>
  <si>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</si>
  <si>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</si>
  <si>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</si>
  <si>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</si>
  <si>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</si>
  <si>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</si>
  <si>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</si>
  <si>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</si>
  <si>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</si>
  <si>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</si>
  <si>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</si>
  <si>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</si>
  <si>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</si>
  <si>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</si>
  <si>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</si>
  <si>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</si>
  <si>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</si>
  <si>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</si>
  <si>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</si>
  <si>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</si>
  <si>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</si>
  <si>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</si>
  <si>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</si>
  <si>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</si>
  <si>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</si>
  <si>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</si>
  <si>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</si>
  <si>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</si>
  <si>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</si>
  <si>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</si>
  <si>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</si>
  <si>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</si>
  <si>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</si>
  <si>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</si>
  <si>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</si>
  <si>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</si>
  <si>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</si>
  <si>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</si>
  <si>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</si>
  <si>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</si>
  <si>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</si>
  <si>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</si>
  <si>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</si>
  <si>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</si>
  <si>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</si>
  <si>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</si>
  <si>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</si>
  <si>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</si>
  <si>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</si>
  <si>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</si>
  <si>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</si>
  <si>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</si>
  <si>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</si>
  <si>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</si>
  <si>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</si>
  <si>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</si>
  <si>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</si>
  <si>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</si>
  <si>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</si>
  <si>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</si>
  <si>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</si>
  <si>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</si>
  <si>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</si>
  <si>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</si>
  <si>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</si>
  <si>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</si>
  <si>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</si>
  <si>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</si>
  <si>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</si>
  <si>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</si>
  <si>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</si>
  <si>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</si>
  <si>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</si>
  <si>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</si>
  <si>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</si>
  <si>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</si>
  <si>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</si>
  <si>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</si>
  <si>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</si>
  <si>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</si>
  <si>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</si>
  <si>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</si>
  <si>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</si>
  <si>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</si>
  <si>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</si>
  <si>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</si>
  <si>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</si>
  <si>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</si>
  <si>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</si>
  <si>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</si>
  <si>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</si>
  <si>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</si>
  <si>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</si>
  <si>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</si>
  <si>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</si>
  <si>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</si>
  <si>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</si>
  <si>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</si>
  <si>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</si>
  <si>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</si>
  <si>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</si>
  <si>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</si>
  <si>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</si>
  <si>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</si>
  <si>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</si>
  <si>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</si>
  <si>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</si>
  <si>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</si>
  <si>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</si>
  <si>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</si>
  <si>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</si>
  <si>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</si>
  <si>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</si>
  <si>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</si>
  <si>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</si>
  <si>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</si>
  <si>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</si>
  <si>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</si>
  <si>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</si>
  <si>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</si>
  <si>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</si>
  <si>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</si>
  <si>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</si>
  <si>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</si>
  <si>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</si>
  <si>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</si>
  <si>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</si>
  <si>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</si>
  <si>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</si>
  <si>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</si>
  <si>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</si>
  <si>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</si>
  <si>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</si>
  <si>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</si>
  <si>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</si>
  <si>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</si>
  <si>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</si>
  <si>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</si>
  <si>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</si>
  <si>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</si>
  <si>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</si>
  <si>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</si>
  <si>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</si>
  <si>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</si>
  <si>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</si>
  <si>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</si>
  <si>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</si>
  <si>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</si>
  <si>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</si>
  <si>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</si>
  <si>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</si>
  <si>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</si>
  <si>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</si>
  <si>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</si>
  <si>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</si>
  <si>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</si>
  <si>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</si>
  <si>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</si>
  <si>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</si>
  <si>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</si>
  <si>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</si>
  <si>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</si>
  <si>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</si>
  <si>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</si>
  <si>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</si>
  <si>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</si>
  <si>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</si>
  <si>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</si>
  <si>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</si>
  <si>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</si>
  <si>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</si>
  <si>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</si>
  <si>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</si>
  <si>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</si>
  <si>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</si>
  <si>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</si>
  <si>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</si>
  <si>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</si>
  <si>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</si>
  <si>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</si>
  <si>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</si>
  <si>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</si>
  <si>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</si>
  <si>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</si>
  <si>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</si>
  <si>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</si>
  <si>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</si>
  <si>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</si>
  <si>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</si>
  <si>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</si>
  <si>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</si>
  <si>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</si>
  <si>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</si>
  <si>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</si>
  <si>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</si>
  <si>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</si>
  <si>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</si>
  <si>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</si>
  <si>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</si>
  <si>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</si>
  <si>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</si>
  <si>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</si>
  <si>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</si>
  <si>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</si>
  <si>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</si>
  <si>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</si>
  <si>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</si>
  <si>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</si>
  <si>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</si>
  <si>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</si>
  <si>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</si>
  <si>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</si>
  <si>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</si>
  <si>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</si>
  <si>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</si>
  <si>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</si>
  <si>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</si>
  <si>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</si>
  <si>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</si>
  <si>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</si>
  <si>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</si>
  <si>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</si>
  <si>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</si>
  <si>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</si>
  <si>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</si>
  <si>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</si>
  <si>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</si>
  <si>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</si>
  <si>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</si>
  <si>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</si>
  <si>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</si>
  <si>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</si>
  <si>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</si>
  <si>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</si>
  <si>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</si>
  <si>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</si>
  <si>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</si>
  <si>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</si>
  <si>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</si>
  <si>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</si>
  <si>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</si>
  <si>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</si>
  <si>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</si>
  <si>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</si>
  <si>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</si>
  <si>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</si>
  <si>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</si>
  <si>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</si>
  <si>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</si>
  <si>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</si>
  <si>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</si>
  <si>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</si>
  <si>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</si>
  <si>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</si>
  <si>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</si>
  <si>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</si>
  <si>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</si>
  <si>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</si>
  <si>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</si>
  <si>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</si>
  <si>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</si>
  <si>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</si>
  <si>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</si>
  <si>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</si>
  <si>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</si>
  <si>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</si>
  <si>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</si>
  <si>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</si>
  <si>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</si>
  <si>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</si>
  <si>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</si>
  <si>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</si>
  <si>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</si>
  <si>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</si>
  <si>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</si>
  <si>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</si>
  <si>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</si>
  <si>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</si>
  <si>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</si>
  <si>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</si>
  <si>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</si>
  <si>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</si>
  <si>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</si>
  <si>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</si>
  <si>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</si>
  <si>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</si>
  <si>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</si>
  <si>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</si>
  <si>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</si>
  <si>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</si>
  <si>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</si>
  <si>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</si>
  <si>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</si>
  <si>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</si>
  <si>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</si>
  <si>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</si>
  <si>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</si>
  <si>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</si>
  <si>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</si>
  <si>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</si>
  <si>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</si>
  <si>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</si>
  <si>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</si>
  <si>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</si>
  <si>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</si>
  <si>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</si>
  <si>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</si>
  <si>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</si>
  <si>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</si>
  <si>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</si>
  <si>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</si>
  <si>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</si>
  <si>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</si>
  <si>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</si>
  <si>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</si>
  <si>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</si>
  <si>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</si>
  <si>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</si>
  <si>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</si>
  <si>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</si>
  <si>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</si>
  <si>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</si>
  <si>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</si>
  <si>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</si>
  <si>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</si>
  <si>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</si>
  <si>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</si>
  <si>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</si>
  <si>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</si>
  <si>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</si>
  <si>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</si>
  <si>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</si>
  <si>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</si>
  <si>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</si>
  <si>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</si>
  <si>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</si>
  <si>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</si>
  <si>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</si>
  <si>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</si>
  <si>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</si>
  <si>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</si>
  <si>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</si>
  <si>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</si>
  <si>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</si>
  <si>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</si>
  <si>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</si>
  <si>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</si>
  <si>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</si>
  <si>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</si>
  <si>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</si>
  <si>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</si>
  <si>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</si>
  <si>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</si>
  <si>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</si>
  <si>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</si>
  <si>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</si>
  <si>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</si>
  <si>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</si>
  <si>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</si>
  <si>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</si>
  <si>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</si>
  <si>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</si>
  <si>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</si>
  <si>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</si>
  <si>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</si>
  <si>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</si>
  <si>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</si>
  <si>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</si>
  <si>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</si>
  <si>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</si>
  <si>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</si>
  <si>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</si>
  <si>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</si>
  <si>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</si>
  <si>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</si>
  <si>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</si>
  <si>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</si>
  <si>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</si>
  <si>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</si>
  <si>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</si>
  <si>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</si>
  <si>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</si>
  <si>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</si>
  <si>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</si>
  <si>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</si>
  <si>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</si>
  <si>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</si>
  <si>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</si>
  <si>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</si>
  <si>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</si>
  <si>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</si>
  <si>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</si>
  <si>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</si>
  <si>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</si>
  <si>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</si>
  <si>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</si>
  <si>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</si>
  <si>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</si>
  <si>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</si>
  <si>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</si>
  <si>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</si>
  <si>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</si>
  <si>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</si>
  <si>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</si>
  <si>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</si>
  <si>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</si>
  <si>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</si>
  <si>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</si>
  <si>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</si>
  <si>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</si>
  <si>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</si>
  <si>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</si>
  <si>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</si>
  <si>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</si>
  <si>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</si>
  <si>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</si>
  <si>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</si>
  <si>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</si>
  <si>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</si>
  <si>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</si>
  <si>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</si>
  <si>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</si>
  <si>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</si>
  <si>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</si>
  <si>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</si>
  <si>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</si>
  <si>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</si>
  <si>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</si>
  <si>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</si>
  <si>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</si>
  <si>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</si>
  <si>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</si>
  <si>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</si>
  <si>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</si>
  <si>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</si>
  <si>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</si>
  <si>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</si>
  <si>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</si>
  <si>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</si>
  <si>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</si>
  <si>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</si>
  <si>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</si>
  <si>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</si>
  <si>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</si>
  <si>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</si>
  <si>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</si>
  <si>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</si>
  <si>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</si>
  <si>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</si>
  <si>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</si>
  <si>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</si>
  <si>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</si>
  <si>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</si>
  <si>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</si>
  <si>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</si>
  <si>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</si>
  <si>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</si>
  <si>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</si>
  <si>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</si>
  <si>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</si>
  <si>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</si>
  <si>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</si>
  <si>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</si>
  <si>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</si>
  <si>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</si>
  <si>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</si>
  <si>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</si>
  <si>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</si>
  <si>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</si>
  <si>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</si>
  <si>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</si>
  <si>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</si>
  <si>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</si>
  <si>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</si>
  <si>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</si>
  <si>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</si>
  <si>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</si>
  <si>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</si>
  <si>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</si>
  <si>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</si>
  <si>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</si>
  <si>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</si>
  <si>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</si>
  <si>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</si>
  <si>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</si>
  <si>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</si>
  <si>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</si>
  <si>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</si>
  <si>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</si>
  <si>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</si>
  <si>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</si>
  <si>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</si>
  <si>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</si>
  <si>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</si>
  <si>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</si>
  <si>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</si>
  <si>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</si>
  <si>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</si>
  <si>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</si>
  <si>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</si>
  <si>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</si>
  <si>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</si>
  <si>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</si>
  <si>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</si>
  <si>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</si>
  <si>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</si>
  <si>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</si>
  <si>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</si>
  <si>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</si>
  <si>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</si>
  <si>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</si>
  <si>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</si>
  <si>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</si>
  <si>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</si>
  <si>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</si>
  <si>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</si>
  <si>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</si>
  <si>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</si>
  <si>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</si>
  <si>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</si>
  <si>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</si>
  <si>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</si>
  <si>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</si>
  <si>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</si>
  <si>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</si>
  <si>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</si>
  <si>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</si>
  <si>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</si>
  <si>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</si>
  <si>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</si>
  <si>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</si>
  <si>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</si>
  <si>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</si>
  <si>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</si>
  <si>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</si>
  <si>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</si>
  <si>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</si>
  <si>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</si>
  <si>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</si>
  <si>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</si>
  <si>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</si>
  <si>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</si>
  <si>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</si>
  <si>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</si>
  <si>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</si>
  <si>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</si>
  <si>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</si>
  <si>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</si>
  <si>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</si>
  <si>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</si>
  <si>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</si>
  <si>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</si>
  <si>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</si>
  <si>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</si>
  <si>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</si>
  <si>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</si>
  <si>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</si>
  <si>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</si>
  <si>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</si>
  <si>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</si>
  <si>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</si>
  <si>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</si>
  <si>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</si>
  <si>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</si>
  <si>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</si>
  <si>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</si>
  <si>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</si>
  <si>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</si>
  <si>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</si>
  <si>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</si>
  <si>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</si>
  <si>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</si>
  <si>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</si>
  <si>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</si>
  <si>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</si>
  <si>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</si>
  <si>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</si>
  <si>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</si>
  <si>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</si>
  <si>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</si>
  <si>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</si>
  <si>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</si>
  <si>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</si>
  <si>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</si>
  <si>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</si>
  <si>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</si>
  <si>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</si>
  <si>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</si>
  <si>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</si>
  <si>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</si>
  <si>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</si>
  <si>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</si>
  <si>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</si>
  <si>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</si>
  <si>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</si>
  <si>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</si>
  <si>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</si>
  <si>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</si>
  <si>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</si>
  <si>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</si>
  <si>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</si>
  <si>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</si>
  <si>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</si>
  <si>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</si>
  <si>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</si>
  <si>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</si>
  <si>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</si>
  <si>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</si>
  <si>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</si>
  <si>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</si>
  <si>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</si>
  <si>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</si>
  <si>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</si>
  <si>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</si>
  <si>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</si>
  <si>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</si>
  <si>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</si>
  <si>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</si>
  <si>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</si>
  <si>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</si>
  <si>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</si>
  <si>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</si>
  <si>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</si>
  <si>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</si>
  <si>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</si>
  <si>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</si>
  <si>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</si>
  <si>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</si>
  <si>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</si>
  <si>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</si>
  <si>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</si>
  <si>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</si>
  <si>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</si>
  <si>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</si>
  <si>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</si>
  <si>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</si>
  <si>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</si>
  <si>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</si>
  <si>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</si>
  <si>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</si>
  <si>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</si>
  <si>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</si>
  <si>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</si>
  <si>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</si>
  <si>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</si>
  <si>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</si>
  <si>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</si>
  <si>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</si>
  <si>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</si>
  <si>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</si>
  <si>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</si>
  <si>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</si>
  <si>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</si>
  <si>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</si>
  <si>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</si>
  <si>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</si>
  <si>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</si>
  <si>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</si>
  <si>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</si>
  <si>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</si>
  <si>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</si>
  <si>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</si>
  <si>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</si>
  <si>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</si>
  <si>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</si>
  <si>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</si>
  <si>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</si>
  <si>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</si>
  <si>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</si>
  <si>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</si>
  <si>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</si>
  <si>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</si>
  <si>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</si>
  <si>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</si>
  <si>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</si>
  <si>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</si>
  <si>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</si>
  <si>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</si>
  <si>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</si>
  <si>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</si>
  <si>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</si>
  <si>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</si>
  <si>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</si>
  <si>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</si>
  <si>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</si>
  <si>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</si>
  <si>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</si>
  <si>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</si>
  <si>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</si>
  <si>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</si>
  <si>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</si>
  <si>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</si>
  <si>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</si>
  <si>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</si>
  <si>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</si>
  <si>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</si>
  <si>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</si>
  <si>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</si>
  <si>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</si>
  <si>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</si>
  <si>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</si>
  <si>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</si>
  <si>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</si>
  <si>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</si>
  <si>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</si>
  <si>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</si>
  <si>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</si>
  <si>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</si>
  <si>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</si>
  <si>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</si>
  <si>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</si>
  <si>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</si>
  <si>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</si>
  <si>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</si>
  <si>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</si>
  <si>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</si>
  <si>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</si>
  <si>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</si>
  <si>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</si>
  <si>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</si>
  <si>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</si>
  <si>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</si>
  <si>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</si>
  <si>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</si>
  <si>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</si>
  <si>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</si>
  <si>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</si>
  <si>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</si>
  <si>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</si>
  <si>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</si>
  <si>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</si>
  <si>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</si>
  <si>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</si>
  <si>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</si>
  <si>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</si>
  <si>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</si>
  <si>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</si>
  <si>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</si>
  <si>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</si>
  <si>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</si>
  <si>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</si>
  <si>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</si>
  <si>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</si>
  <si>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</si>
  <si>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</si>
  <si>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</si>
  <si>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</si>
  <si>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</si>
  <si>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</si>
  <si>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</si>
  <si>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</si>
  <si>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</si>
  <si>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</si>
  <si>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</si>
  <si>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</si>
  <si>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</si>
  <si>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</si>
  <si>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</si>
  <si>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</si>
  <si>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</si>
  <si>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</si>
  <si>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</si>
  <si>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</si>
  <si>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</si>
  <si>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</si>
  <si>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</si>
  <si>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</si>
  <si>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</si>
  <si>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</si>
  <si>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</si>
  <si>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</si>
  <si>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</si>
  <si>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</si>
  <si>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</si>
  <si>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</si>
  <si>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</si>
  <si>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</si>
  <si>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</si>
  <si>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</si>
  <si>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</si>
  <si>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</si>
  <si>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</si>
  <si>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</si>
  <si>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</si>
  <si>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</si>
  <si>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</si>
  <si>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</si>
  <si>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</si>
  <si>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</si>
  <si>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</si>
  <si>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</si>
  <si>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</si>
  <si>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</si>
  <si>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</si>
  <si>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</si>
  <si>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</si>
  <si>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</si>
  <si>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</si>
  <si>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</si>
  <si>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</si>
  <si>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</si>
  <si>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</si>
  <si>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</si>
  <si>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</si>
  <si>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</si>
  <si>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</si>
  <si>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</si>
  <si>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</si>
  <si>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</si>
  <si>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</si>
  <si>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</si>
  <si>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</si>
  <si>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</si>
  <si>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</si>
  <si>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</si>
  <si>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</si>
  <si>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</si>
  <si>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</si>
  <si>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</si>
  <si>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</si>
  <si>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</si>
  <si>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</si>
  <si>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</si>
  <si>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</si>
  <si>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</si>
  <si>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</si>
  <si>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</si>
  <si>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</si>
  <si>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</si>
  <si>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</si>
  <si>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</si>
  <si>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</si>
  <si>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</si>
  <si>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</si>
  <si>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</si>
  <si>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</si>
  <si>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</si>
  <si>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</si>
  <si>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</si>
  <si>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</si>
  <si>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</si>
  <si>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</si>
  <si>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</si>
  <si>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</si>
  <si>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</si>
  <si>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</si>
  <si>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</si>
  <si>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</si>
  <si>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</si>
  <si>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</si>
  <si>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</si>
  <si>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</si>
  <si>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</si>
  <si>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</si>
  <si>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</si>
  <si>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</si>
  <si>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</si>
  <si>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</si>
  <si>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</si>
  <si>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</si>
  <si>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</si>
  <si>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</si>
  <si>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</si>
  <si>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</si>
  <si>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</si>
  <si>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</si>
  <si>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</si>
  <si>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</si>
  <si>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</si>
  <si>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</si>
  <si>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</si>
  <si>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</si>
  <si>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</si>
  <si>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</si>
  <si>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</si>
  <si>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</si>
  <si>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</si>
  <si>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</si>
  <si>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</si>
  <si>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</si>
  <si>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</si>
  <si>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</si>
  <si>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</si>
  <si>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</si>
  <si>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</si>
  <si>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</si>
  <si>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</si>
  <si>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</si>
  <si>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</si>
  <si>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</si>
  <si>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</si>
  <si>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</si>
  <si>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</si>
  <si>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</si>
  <si>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</si>
  <si>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</si>
  <si>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</si>
  <si>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</si>
  <si>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</si>
  <si>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</si>
  <si>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</si>
  <si>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</si>
  <si>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</si>
  <si>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</si>
  <si>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</si>
  <si>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</si>
  <si>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</si>
  <si>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</si>
  <si>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</si>
  <si>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</si>
  <si>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</si>
  <si>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</si>
  <si>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</si>
  <si>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</si>
  <si>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</si>
  <si>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</si>
  <si>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</si>
  <si>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</si>
  <si>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</si>
  <si>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</si>
  <si>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</si>
  <si>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</si>
  <si>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</si>
  <si>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</si>
  <si>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</si>
  <si>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</si>
  <si>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</si>
  <si>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</si>
  <si>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</si>
  <si>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</si>
  <si>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</si>
  <si>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</si>
  <si>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</si>
  <si>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</si>
  <si>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</si>
  <si>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</si>
  <si>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</si>
  <si>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</si>
  <si>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</si>
  <si>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</si>
  <si>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</si>
  <si>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</si>
  <si>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</si>
  <si>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</si>
  <si>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</si>
  <si>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</si>
  <si>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</si>
  <si>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</si>
  <si>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</si>
  <si>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</si>
  <si>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</si>
  <si>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</si>
  <si>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</si>
  <si>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</si>
  <si>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</si>
  <si>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</si>
  <si>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</si>
  <si>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</si>
  <si>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</si>
  <si>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</si>
  <si>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</si>
  <si>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</si>
  <si>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</si>
  <si>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</si>
  <si>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</si>
  <si>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</si>
  <si>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</si>
  <si>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</si>
  <si>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</si>
  <si>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</si>
  <si>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</si>
  <si>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</si>
  <si>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</si>
  <si>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</si>
  <si>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</si>
  <si>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</si>
  <si>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</si>
  <si>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</si>
  <si>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</si>
  <si>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</si>
  <si>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</si>
  <si>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</si>
  <si>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</si>
  <si>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</si>
  <si>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</si>
  <si>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</si>
  <si>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</si>
  <si>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</si>
  <si>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</si>
  <si>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</si>
  <si>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</si>
  <si>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</si>
  <si>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</si>
  <si>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</si>
  <si>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</si>
  <si>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</si>
  <si>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</si>
  <si>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</si>
  <si>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</si>
  <si>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</si>
  <si>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</si>
  <si>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</si>
  <si>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</si>
  <si>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</si>
  <si>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</si>
  <si>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</si>
  <si>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</si>
  <si>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</si>
  <si>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</si>
  <si>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</si>
  <si>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</si>
  <si>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</si>
  <si>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</si>
  <si>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</si>
  <si>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</si>
  <si>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</si>
  <si>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</si>
  <si>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</si>
  <si>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</si>
  <si>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</si>
  <si>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</si>
  <si>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</si>
  <si>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</si>
  <si>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</si>
  <si>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</si>
  <si>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</si>
  <si>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</si>
  <si>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</si>
  <si>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</si>
  <si>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</si>
  <si>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</si>
  <si>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</si>
  <si>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</si>
  <si>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</si>
  <si>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</si>
  <si>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</si>
  <si>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</si>
  <si>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</si>
  <si>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</si>
  <si>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</si>
  <si>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</si>
  <si>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</si>
  <si>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</si>
  <si>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</si>
  <si>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</si>
  <si>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</si>
  <si>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</si>
  <si>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</si>
  <si>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</si>
  <si>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</si>
  <si>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</si>
  <si>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</si>
  <si>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</si>
  <si>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</si>
  <si>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</si>
  <si>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</si>
  <si>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</si>
  <si>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</si>
  <si>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</si>
  <si>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</si>
  <si>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</si>
  <si>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</si>
  <si>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</si>
  <si>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</si>
  <si>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</si>
  <si>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</si>
  <si>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</si>
  <si>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</si>
  <si>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</si>
  <si>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</si>
  <si>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</si>
  <si>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</si>
  <si>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</si>
  <si>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</si>
  <si>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</si>
  <si>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</si>
  <si>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</si>
  <si>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</si>
  <si>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</si>
  <si>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</si>
  <si>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</si>
  <si>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</si>
  <si>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</si>
  <si>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</si>
  <si>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</si>
  <si>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</si>
  <si>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</si>
  <si>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</si>
  <si>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</si>
  <si>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</si>
  <si>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</si>
  <si>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</si>
  <si>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</si>
  <si>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</si>
  <si>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</si>
  <si>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</si>
  <si>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</si>
  <si>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</si>
  <si>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</si>
  <si>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</si>
  <si>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</si>
  <si>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</si>
  <si>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</si>
  <si>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</si>
  <si>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</si>
  <si>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</si>
  <si>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</si>
  <si>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</si>
  <si>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</si>
  <si>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</si>
  <si>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</si>
  <si>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</si>
  <si>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</si>
  <si>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</si>
  <si>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</si>
  <si>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</si>
  <si>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</si>
  <si>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</si>
  <si>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</si>
  <si>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</si>
  <si>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</si>
  <si>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</si>
  <si>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</si>
  <si>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</si>
  <si>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</si>
  <si>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</si>
  <si>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</si>
  <si>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</si>
  <si>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</si>
  <si>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</si>
  <si>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</si>
  <si>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</si>
  <si>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</si>
  <si>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</si>
  <si>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</si>
  <si>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</si>
  <si>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</si>
  <si>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</si>
  <si>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</si>
  <si>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</si>
  <si>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</si>
  <si>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</si>
  <si>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</si>
  <si>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</si>
  <si>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</si>
  <si>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</si>
  <si>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</si>
  <si>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</si>
  <si>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</si>
  <si>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</si>
  <si>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</si>
  <si>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</si>
  <si>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</si>
  <si>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</si>
  <si>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</si>
  <si>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</si>
  <si>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</si>
  <si>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</si>
  <si>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</si>
  <si>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</si>
  <si>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</si>
  <si>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</si>
  <si>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</si>
  <si>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</si>
  <si>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</si>
  <si>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</si>
  <si>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</si>
  <si>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</si>
  <si>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</si>
  <si>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</si>
  <si>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</si>
  <si>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</si>
  <si>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</si>
  <si>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</si>
  <si>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</si>
  <si>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</si>
  <si>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</si>
  <si>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</si>
  <si>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</si>
  <si>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</si>
  <si>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</si>
  <si>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</si>
  <si>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</si>
  <si>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</si>
  <si>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</si>
  <si>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</si>
  <si>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</si>
  <si>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</si>
  <si>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</si>
  <si>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</si>
  <si>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</si>
  <si>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</si>
  <si>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</si>
  <si>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</si>
  <si>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</si>
  <si>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</si>
  <si>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</si>
  <si>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</si>
  <si>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</si>
  <si>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</si>
  <si>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</si>
  <si>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</si>
  <si>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</si>
  <si>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</si>
  <si>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</si>
  <si>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</si>
  <si>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</si>
  <si>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</si>
  <si>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</si>
  <si>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</si>
  <si>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</si>
  <si>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</si>
  <si>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</si>
  <si>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</si>
  <si>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</si>
  <si>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</si>
  <si>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</si>
  <si>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</si>
  <si>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</si>
  <si>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</si>
  <si>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</si>
  <si>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</si>
  <si>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</si>
  <si>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</si>
  <si>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</si>
  <si>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</si>
  <si>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</si>
  <si>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</si>
  <si>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</si>
  <si>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</si>
  <si>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</si>
  <si>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</si>
  <si>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</si>
  <si>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</si>
  <si>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</si>
  <si>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</si>
  <si>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</si>
  <si>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</si>
  <si>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</si>
  <si>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</si>
  <si>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</si>
  <si>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</si>
  <si>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</si>
  <si>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</si>
  <si>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</si>
  <si>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</si>
  <si>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</si>
  <si>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</si>
  <si>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</si>
  <si>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</si>
  <si>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</si>
  <si>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</si>
  <si>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</si>
  <si>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</si>
  <si>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</si>
  <si>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</si>
  <si>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</si>
  <si>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</si>
  <si>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</si>
  <si>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</si>
  <si>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</si>
  <si>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</si>
  <si>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</si>
  <si>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</si>
  <si>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</si>
  <si>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</si>
  <si>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</si>
  <si>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</si>
  <si>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</si>
  <si>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</si>
  <si>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</si>
  <si>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</si>
  <si>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</si>
  <si>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</si>
  <si>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</si>
  <si>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</si>
  <si>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</si>
  <si>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</si>
  <si>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</si>
  <si>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</si>
  <si>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</si>
  <si>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</si>
  <si>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</si>
  <si>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</si>
  <si>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</si>
  <si>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</si>
  <si>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</si>
  <si>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</si>
  <si>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</si>
  <si>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</si>
  <si>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</si>
  <si>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</si>
  <si>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</si>
  <si>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</si>
  <si>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</si>
  <si>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</si>
  <si>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</si>
  <si>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</si>
  <si>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</si>
  <si>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</si>
  <si>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</si>
  <si>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</si>
  <si>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</si>
  <si>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</si>
  <si>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</si>
  <si>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</si>
  <si>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</si>
  <si>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</si>
  <si>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</si>
  <si>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</si>
  <si>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</si>
  <si>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</si>
  <si>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</si>
  <si>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</si>
  <si>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</si>
  <si>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</si>
  <si>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</si>
  <si>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</si>
  <si>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</si>
  <si>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</si>
  <si>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</si>
  <si>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</si>
  <si>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</si>
  <si>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</si>
  <si>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</si>
  <si>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</si>
  <si>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</si>
  <si>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</si>
  <si>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</si>
  <si>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</si>
  <si>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</si>
  <si>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</si>
  <si>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</si>
  <si>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</si>
  <si>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</si>
  <si>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</si>
  <si>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</si>
  <si>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</si>
  <si>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</si>
  <si>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</si>
  <si>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</si>
  <si>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</si>
  <si>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</si>
  <si>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</si>
  <si>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</si>
  <si>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</si>
  <si>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</si>
  <si>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</si>
  <si>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</si>
  <si>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</si>
  <si>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</si>
  <si>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</si>
  <si>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</si>
  <si>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</si>
  <si>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</si>
  <si>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</si>
  <si>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</si>
  <si>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</si>
  <si>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</si>
  <si>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</si>
  <si>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</si>
  <si>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</si>
  <si>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</si>
  <si>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</si>
  <si>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</si>
  <si>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</si>
  <si>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</si>
  <si>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</si>
  <si>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</si>
  <si>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</si>
  <si>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</si>
  <si>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</si>
  <si>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</si>
  <si>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</si>
  <si>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</si>
  <si>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</si>
  <si>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</si>
  <si>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</si>
  <si>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</si>
  <si>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</si>
  <si>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</si>
  <si>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</si>
  <si>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</si>
  <si>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</si>
  <si>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</si>
  <si>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</si>
  <si>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</si>
  <si>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</si>
  <si>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</si>
  <si>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</si>
  <si>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</si>
  <si>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</si>
  <si>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</si>
  <si>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</si>
  <si>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</si>
  <si>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</si>
  <si>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</si>
  <si>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</si>
  <si>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</si>
  <si>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</si>
  <si>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</si>
  <si>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</si>
  <si>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</si>
  <si>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</si>
  <si>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</si>
  <si>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</si>
  <si>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</si>
  <si>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</si>
  <si>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</si>
  <si>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</si>
  <si>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</si>
  <si>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</si>
  <si>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</si>
  <si>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</si>
  <si>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</si>
  <si>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</si>
  <si>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</si>
  <si>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</si>
  <si>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</si>
  <si>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</si>
  <si>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</si>
  <si>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</si>
  <si>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</si>
  <si>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</si>
  <si>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</si>
  <si>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</si>
  <si>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</si>
  <si>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</si>
  <si>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</si>
  <si>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</si>
  <si>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</si>
  <si>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</si>
  <si>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</si>
  <si>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</si>
  <si>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</si>
  <si>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</si>
  <si>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</si>
  <si>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</si>
  <si>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</si>
  <si>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</si>
  <si>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</si>
  <si>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</si>
  <si>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</si>
  <si>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</si>
  <si>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</si>
  <si>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</si>
  <si>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</si>
  <si>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</si>
  <si>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</si>
  <si>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</si>
  <si>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</si>
  <si>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</si>
  <si>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</si>
  <si>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</si>
  <si>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</si>
  <si>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</si>
  <si>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</si>
  <si>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</si>
  <si>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</si>
  <si>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</si>
  <si>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</si>
  <si>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</si>
  <si>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</si>
  <si>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</si>
  <si>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</si>
  <si>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</si>
  <si>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</si>
  <si>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</si>
  <si>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</si>
  <si>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</si>
  <si>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</si>
  <si>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</si>
  <si>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</si>
  <si>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</si>
  <si>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</si>
  <si>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</si>
  <si>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</si>
  <si>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</si>
  <si>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</si>
  <si>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</si>
  <si>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</si>
  <si>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</si>
  <si>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</si>
  <si>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</si>
  <si>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</si>
  <si>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</si>
  <si>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</si>
  <si>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</si>
  <si>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</si>
  <si>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</si>
  <si>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</si>
  <si>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</si>
  <si>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</si>
  <si>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</si>
  <si>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</si>
  <si>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</si>
  <si>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</si>
  <si>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</si>
  <si>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</si>
  <si>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</si>
  <si>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</si>
  <si>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</si>
  <si>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</si>
  <si>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</si>
  <si>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</si>
  <si>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</si>
  <si>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</si>
  <si>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</si>
  <si>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</si>
  <si>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</si>
  <si>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</si>
  <si>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</si>
  <si>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</si>
  <si>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</si>
  <si>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</si>
  <si>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</si>
  <si>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</si>
  <si>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</si>
  <si>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</si>
  <si>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</si>
  <si>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</si>
  <si>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</si>
  <si>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</si>
  <si>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</si>
  <si>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</si>
  <si>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</si>
  <si>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</si>
  <si>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</si>
  <si>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</si>
  <si>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</si>
  <si>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</si>
  <si>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</si>
  <si>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</si>
  <si>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</si>
  <si>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</si>
  <si>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</si>
  <si>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</si>
  <si>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</si>
  <si>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</si>
  <si>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</si>
  <si>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</si>
  <si>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</si>
  <si>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</si>
  <si>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</si>
  <si>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</si>
  <si>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</si>
  <si>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</si>
  <si>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</si>
  <si>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</si>
  <si>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</si>
  <si>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</si>
  <si>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</si>
  <si>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</si>
  <si>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</si>
  <si>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</si>
  <si>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</si>
  <si>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</si>
  <si>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</si>
  <si>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</si>
  <si>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</si>
  <si>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</si>
  <si>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</si>
  <si>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</si>
  <si>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</si>
  <si>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</si>
  <si>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</si>
  <si>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</si>
  <si>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</si>
  <si>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</si>
  <si>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</si>
  <si>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</si>
  <si>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</si>
  <si>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</si>
  <si>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</si>
  <si>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</si>
  <si>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</si>
  <si>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</si>
  <si>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</si>
  <si>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</si>
  <si>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</si>
  <si>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</si>
  <si>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</si>
  <si>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</si>
  <si>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</si>
  <si>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</si>
  <si>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</si>
  <si>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</si>
  <si>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</si>
  <si>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</si>
  <si>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</si>
  <si>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</si>
  <si>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</si>
  <si>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</si>
  <si>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</si>
  <si>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</si>
  <si>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</si>
  <si>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</si>
  <si>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</si>
  <si>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</si>
  <si>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</si>
  <si>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</si>
  <si>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</si>
  <si>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</si>
  <si>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</si>
  <si>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</si>
  <si>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</si>
  <si>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</si>
  <si>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</si>
  <si>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</si>
  <si>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</si>
  <si>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</si>
  <si>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</si>
  <si>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</si>
  <si>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</si>
  <si>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</si>
  <si>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</si>
  <si>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</si>
  <si>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</si>
  <si>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</si>
  <si>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</si>
  <si>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</si>
  <si>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</si>
  <si>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</si>
  <si>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</si>
  <si>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</si>
  <si>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</si>
  <si>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</si>
  <si>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</si>
  <si>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</si>
  <si>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</si>
  <si>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</si>
  <si>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</si>
  <si>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</si>
  <si>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</si>
  <si>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</si>
  <si>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</si>
  <si>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</si>
  <si>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</si>
  <si>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</si>
  <si>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</si>
  <si>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</si>
  <si>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</si>
  <si>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</si>
  <si>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</si>
  <si>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</si>
  <si>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</si>
  <si>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</si>
  <si>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</si>
  <si>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</si>
  <si>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</si>
  <si>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</si>
  <si>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</si>
  <si>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</si>
  <si>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</si>
  <si>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</si>
  <si>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</si>
  <si>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</si>
  <si>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</si>
  <si>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</si>
  <si>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</si>
  <si>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</si>
  <si>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</si>
  <si>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</si>
  <si>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</si>
  <si>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</si>
  <si>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</si>
  <si>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</si>
  <si>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</si>
  <si>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</si>
  <si>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</si>
  <si>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</si>
  <si>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</si>
  <si>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</si>
  <si>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</si>
  <si>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</si>
  <si>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</si>
  <si>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</si>
  <si>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</si>
  <si>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</si>
  <si>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</si>
  <si>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</si>
  <si>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</si>
  <si>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</si>
  <si>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</si>
  <si>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</si>
  <si>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</si>
  <si>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</si>
  <si>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</si>
  <si>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</si>
  <si>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</si>
  <si>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</si>
  <si>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</si>
  <si>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</si>
  <si>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</si>
  <si>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</si>
  <si>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</si>
  <si>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</si>
  <si>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</si>
  <si>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</si>
  <si>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</si>
  <si>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</si>
  <si>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</si>
  <si>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</si>
  <si>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</si>
  <si>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</si>
  <si>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</si>
  <si>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</si>
  <si>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</si>
  <si>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</si>
  <si>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</si>
  <si>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</si>
  <si>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</si>
  <si>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</si>
  <si>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</si>
  <si>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</si>
  <si>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</si>
  <si>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</si>
  <si>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</si>
  <si>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</si>
  <si>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</si>
  <si>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</si>
  <si>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</si>
  <si>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</si>
  <si>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</si>
  <si>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</si>
  <si>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</si>
  <si>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</si>
  <si>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</si>
  <si>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</si>
  <si>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</si>
  <si>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</si>
  <si>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</si>
  <si>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</si>
  <si>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</si>
  <si>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</si>
  <si>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</si>
  <si>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</si>
  <si>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</si>
  <si>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</si>
  <si>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</si>
  <si>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</si>
  <si>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</si>
  <si>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</si>
  <si>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</si>
  <si>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</si>
  <si>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</si>
  <si>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</si>
  <si>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</si>
  <si>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</si>
  <si>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</si>
  <si>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</si>
  <si>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</si>
  <si>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</si>
  <si>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</si>
  <si>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</si>
  <si>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</si>
  <si>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</si>
  <si>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</si>
  <si>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</si>
  <si>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</si>
  <si>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</si>
  <si>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</si>
  <si>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</si>
  <si>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</si>
  <si>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</si>
  <si>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</si>
  <si>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</si>
  <si>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</si>
  <si>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</si>
  <si>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</si>
  <si>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</si>
  <si>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</si>
  <si>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</si>
  <si>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</si>
  <si>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</si>
  <si>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</si>
  <si>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</si>
  <si>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</si>
  <si>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</si>
  <si>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</si>
  <si>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</si>
  <si>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</si>
  <si>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</si>
  <si>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</si>
  <si>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</si>
  <si>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</si>
  <si>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</si>
  <si>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</si>
  <si>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</si>
  <si>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</si>
  <si>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</si>
  <si>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</si>
  <si>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</si>
  <si>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</si>
  <si>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</si>
  <si>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</si>
  <si>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</si>
  <si>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</si>
  <si>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</si>
  <si>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</si>
  <si>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</si>
  <si>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</si>
  <si>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</si>
  <si>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</si>
  <si>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</si>
  <si>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</si>
  <si>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</si>
  <si>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</si>
  <si>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</si>
  <si>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</si>
  <si>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</si>
  <si>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</si>
  <si>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</si>
  <si>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</si>
  <si>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</si>
  <si>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</si>
  <si>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</si>
  <si>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</si>
  <si>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</si>
  <si>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</si>
  <si>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</si>
  <si>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</si>
  <si>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</si>
  <si>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</si>
  <si>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</si>
  <si>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</si>
  <si>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</si>
  <si>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</si>
  <si>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</si>
  <si>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</si>
  <si>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</si>
  <si>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</si>
  <si>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</si>
  <si>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</si>
  <si>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</si>
  <si>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</si>
  <si>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</si>
  <si>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</si>
  <si>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</si>
  <si>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</si>
  <si>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</si>
  <si>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</si>
  <si>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</si>
  <si>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</si>
  <si>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</si>
  <si>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</si>
  <si>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</si>
  <si>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</si>
  <si>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</si>
  <si>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</si>
  <si>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</si>
  <si>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</si>
  <si>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</si>
  <si>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</si>
  <si>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</si>
  <si>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</si>
  <si>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</si>
  <si>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</si>
  <si>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</si>
  <si>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</si>
  <si>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</si>
  <si>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</si>
  <si>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</si>
  <si>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</si>
  <si>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</si>
  <si>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</si>
  <si>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</si>
  <si>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</si>
  <si>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</si>
  <si>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</si>
  <si>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</si>
  <si>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</si>
  <si>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</si>
  <si>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</si>
  <si>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</si>
  <si>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</si>
  <si>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</si>
  <si>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</si>
  <si>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</si>
  <si>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</si>
  <si>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</si>
  <si>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</si>
  <si>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</si>
  <si>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</si>
  <si>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</si>
  <si>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</si>
  <si>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</si>
  <si>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</si>
  <si>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</si>
  <si>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</si>
  <si>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</si>
  <si>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</si>
  <si>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</si>
  <si>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</si>
  <si>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</si>
  <si>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</si>
  <si>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</si>
  <si>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</si>
  <si>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</si>
  <si>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</si>
  <si>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</si>
  <si>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</si>
  <si>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</si>
  <si>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</si>
  <si>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</si>
  <si>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</si>
  <si>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</si>
  <si>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</si>
  <si>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</si>
  <si>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</si>
  <si>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</si>
  <si>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</si>
  <si>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</si>
  <si>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</si>
  <si>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</si>
  <si>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</si>
  <si>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</si>
  <si>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</si>
  <si>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</si>
  <si>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</si>
  <si>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</si>
  <si>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</si>
  <si>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</si>
  <si>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</si>
  <si>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</si>
  <si>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</si>
  <si>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</si>
  <si>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</si>
  <si>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</si>
  <si>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</si>
  <si>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</si>
  <si>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</si>
  <si>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</si>
  <si>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</si>
  <si>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</si>
  <si>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</si>
  <si>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</si>
  <si>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</si>
  <si>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</si>
  <si>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</si>
  <si>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</si>
  <si>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</si>
  <si>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</si>
  <si>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</si>
  <si>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</si>
  <si>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</si>
  <si>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</si>
  <si>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</si>
  <si>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</si>
  <si>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</si>
  <si>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</si>
  <si>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</si>
  <si>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</si>
  <si>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</si>
  <si>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</si>
  <si>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</si>
  <si>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</si>
  <si>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</si>
  <si>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</si>
  <si>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</si>
  <si>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</si>
  <si>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</si>
  <si>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</si>
  <si>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</si>
  <si>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</si>
  <si>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</si>
  <si>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</si>
  <si>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</si>
  <si>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</si>
  <si>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</si>
  <si>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</si>
  <si>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</si>
  <si>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</si>
  <si>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</si>
  <si>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</si>
  <si>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</si>
  <si>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</si>
  <si>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</si>
  <si>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</si>
  <si>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</si>
  <si>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</si>
  <si>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</si>
  <si>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</si>
  <si>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</si>
  <si>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</si>
  <si>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</si>
  <si>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</si>
  <si>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</si>
  <si>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</si>
  <si>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</si>
  <si>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</si>
  <si>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</si>
  <si>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</si>
  <si>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</si>
  <si>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</si>
  <si>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</si>
  <si>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</si>
  <si>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</si>
  <si>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</si>
  <si>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</si>
  <si>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</si>
  <si>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</si>
  <si>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</si>
  <si>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</si>
  <si>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</si>
  <si>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</si>
  <si>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</si>
  <si>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</si>
  <si>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</si>
  <si>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</si>
  <si>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</si>
  <si>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</si>
  <si>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</si>
  <si>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</si>
  <si>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</si>
  <si>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</si>
  <si>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</si>
  <si>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</si>
  <si>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</si>
  <si>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</si>
  <si>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</si>
  <si>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</si>
  <si>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</si>
  <si>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</si>
  <si>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</si>
  <si>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</si>
  <si>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</si>
  <si>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</si>
  <si>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</si>
  <si>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</si>
  <si>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</si>
  <si>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</si>
  <si>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</si>
  <si>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</si>
  <si>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</si>
  <si>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</si>
  <si>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</si>
  <si>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</si>
  <si>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</si>
  <si>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</si>
  <si>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</si>
  <si>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</si>
  <si>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</si>
  <si>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</si>
  <si>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</si>
  <si>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</si>
  <si>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</si>
  <si>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</si>
  <si>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</si>
  <si>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</si>
  <si>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</si>
  <si>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</si>
  <si>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</si>
  <si>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</si>
  <si>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</si>
  <si>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</si>
  <si>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</si>
  <si>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</si>
  <si>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</si>
  <si>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</si>
  <si>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</si>
  <si>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</si>
  <si>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</si>
  <si>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</si>
  <si>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</si>
  <si>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</si>
  <si>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</si>
  <si>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</si>
  <si>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</si>
  <si>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</si>
  <si>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</si>
  <si>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</si>
  <si>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</si>
  <si>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</si>
  <si>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</si>
  <si>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</si>
  <si>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</si>
  <si>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</si>
  <si>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</si>
  <si>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</si>
  <si>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</si>
  <si>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</si>
  <si>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</si>
  <si>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</si>
  <si>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</si>
  <si>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</si>
  <si>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</si>
  <si>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</si>
  <si>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</si>
  <si>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</si>
  <si>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</si>
  <si>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</si>
  <si>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</si>
  <si>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</si>
  <si>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</si>
  <si>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</si>
  <si>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</si>
  <si>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</si>
  <si>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</si>
  <si>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</si>
  <si>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</si>
  <si>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</si>
  <si>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</si>
  <si>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</si>
  <si>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</si>
  <si>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</si>
  <si>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</si>
  <si>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</si>
  <si>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</si>
  <si>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</si>
  <si>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</si>
  <si>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</si>
  <si>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</si>
  <si>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</si>
  <si>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</si>
  <si>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</si>
  <si>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</si>
  <si>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</si>
  <si>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</si>
  <si>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</si>
  <si>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</si>
  <si>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</si>
  <si>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</si>
  <si>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</si>
  <si>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</si>
  <si>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</si>
  <si>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</si>
  <si>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</si>
  <si>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</si>
  <si>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</si>
  <si>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</si>
  <si>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</si>
  <si>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</si>
  <si>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</si>
  <si>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</si>
  <si>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</si>
  <si>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</si>
  <si>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</si>
  <si>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</si>
  <si>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</si>
  <si>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</si>
  <si>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</si>
  <si>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</si>
  <si>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</si>
  <si>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</si>
  <si>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</si>
  <si>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</si>
  <si>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</si>
  <si>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</si>
  <si>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</si>
  <si>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</si>
  <si>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</si>
  <si>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</si>
  <si>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</si>
  <si>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</si>
  <si>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</si>
  <si>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</si>
  <si>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</si>
  <si>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</si>
  <si>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</si>
  <si>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</si>
  <si>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</si>
  <si>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</si>
  <si>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</si>
  <si>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</si>
  <si>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</si>
  <si>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</si>
  <si>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</si>
  <si>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</si>
  <si>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</si>
  <si>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</si>
  <si>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</si>
  <si>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</si>
  <si>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</si>
  <si>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</si>
  <si>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</si>
  <si>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</si>
  <si>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</si>
  <si>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</si>
  <si>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</si>
  <si>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</si>
  <si>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</si>
  <si>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</si>
  <si>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</si>
  <si>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</si>
  <si>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</si>
  <si>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</si>
  <si>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</si>
  <si>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</si>
  <si>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</si>
  <si>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</si>
  <si>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</si>
  <si>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</si>
  <si>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</si>
  <si>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</si>
  <si>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</si>
  <si>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</si>
  <si>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</si>
  <si>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</si>
  <si>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</si>
  <si>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</si>
  <si>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</si>
  <si>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</si>
  <si>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</si>
  <si>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</si>
  <si>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</si>
  <si>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</si>
  <si>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</si>
  <si>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</si>
  <si>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</si>
  <si>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</si>
  <si>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</si>
  <si>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</si>
  <si>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</si>
  <si>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</si>
  <si>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</si>
  <si>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</si>
  <si>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</si>
  <si>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</si>
  <si>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</si>
  <si>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</si>
  <si>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</si>
  <si>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</si>
  <si>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</si>
  <si>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</si>
  <si>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</si>
  <si>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</si>
  <si>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</si>
  <si>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</si>
  <si>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</si>
  <si>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</si>
  <si>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</si>
  <si>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</si>
  <si>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</si>
  <si>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</si>
  <si>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</si>
  <si>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</si>
  <si>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</si>
  <si>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</si>
  <si>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</si>
  <si>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</si>
  <si>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</si>
  <si>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</si>
  <si>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</si>
  <si>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</si>
  <si>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</si>
  <si>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</si>
  <si>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</si>
  <si>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</si>
  <si>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</si>
  <si>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</si>
  <si>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</si>
  <si>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</si>
  <si>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</si>
  <si>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</si>
  <si>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</si>
  <si>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</si>
  <si>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</si>
  <si>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</si>
  <si>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</si>
  <si>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</si>
  <si>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</si>
  <si>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</si>
  <si>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</si>
  <si>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</si>
  <si>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</si>
  <si>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</si>
  <si>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</si>
  <si>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</si>
  <si>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</si>
  <si>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</si>
  <si>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</si>
  <si>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</si>
  <si>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</si>
  <si>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</si>
  <si>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</si>
  <si>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</si>
  <si>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</si>
  <si>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</si>
  <si>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</si>
  <si>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</si>
  <si>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</si>
  <si>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</si>
  <si>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</si>
  <si>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</si>
  <si>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</si>
  <si>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</si>
  <si>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</si>
  <si>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</si>
  <si>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</si>
  <si>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</si>
  <si>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</si>
  <si>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</si>
  <si>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</si>
  <si>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</si>
  <si>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</si>
  <si>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</si>
  <si>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</si>
  <si>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</si>
  <si>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</si>
  <si>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</si>
  <si>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</si>
  <si>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</si>
  <si>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</si>
  <si>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</si>
  <si>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</si>
  <si>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</si>
  <si>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</si>
  <si>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</si>
  <si>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</si>
  <si>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</si>
  <si>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</si>
  <si>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</si>
  <si>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</si>
  <si>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</si>
  <si>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</si>
  <si>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</si>
  <si>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</si>
  <si>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</si>
  <si>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</si>
  <si>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</si>
  <si>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</si>
  <si>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</si>
  <si>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</si>
  <si>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</si>
  <si>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</si>
  <si>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</si>
  <si>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</si>
  <si>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</si>
  <si>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</si>
  <si>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</si>
  <si>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</si>
  <si>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</si>
  <si>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</si>
  <si>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</si>
  <si>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</si>
  <si>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</si>
  <si>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</si>
  <si>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</si>
  <si>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</si>
  <si>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</si>
  <si>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</si>
  <si>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</si>
  <si>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</si>
  <si>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</si>
  <si>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</si>
  <si>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</si>
  <si>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</si>
  <si>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</si>
  <si>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</si>
  <si>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</si>
  <si>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</si>
  <si>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</si>
  <si>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</si>
  <si>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</si>
  <si>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</si>
  <si>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</si>
  <si>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</si>
  <si>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</si>
  <si>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</si>
  <si>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</si>
  <si>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</si>
  <si>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</si>
  <si>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</si>
  <si>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</si>
  <si>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</si>
  <si>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</si>
  <si>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</si>
  <si>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</si>
  <si>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</si>
  <si>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</si>
  <si>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</si>
  <si>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</si>
  <si>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</si>
  <si>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</si>
  <si>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</si>
  <si>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</si>
  <si>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</si>
  <si>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</si>
  <si>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</si>
  <si>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</si>
  <si>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</si>
  <si>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</si>
  <si>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</si>
  <si>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</si>
  <si>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</si>
  <si>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</si>
  <si>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</si>
  <si>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</si>
  <si>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</si>
  <si>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</si>
  <si>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</si>
  <si>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</si>
  <si>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</si>
  <si>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</si>
  <si>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</si>
  <si>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</si>
  <si>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</si>
  <si>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</si>
  <si>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</si>
  <si>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</si>
  <si>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</si>
  <si>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</si>
  <si>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</si>
  <si>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</si>
  <si>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</si>
  <si>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</si>
  <si>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</si>
  <si>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</si>
  <si>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</si>
  <si>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</si>
  <si>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</si>
  <si>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</si>
  <si>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</si>
  <si>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</si>
  <si>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</si>
  <si>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</si>
  <si>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</si>
  <si>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</si>
  <si>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</si>
  <si>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</si>
  <si>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</si>
  <si>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</si>
  <si>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</si>
  <si>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</si>
  <si>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</si>
  <si>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</si>
  <si>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</si>
  <si>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</si>
  <si>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</si>
  <si>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</si>
  <si>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</si>
  <si>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</si>
  <si>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</si>
  <si>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</si>
  <si>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</si>
  <si>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</si>
  <si>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</si>
  <si>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</si>
  <si>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</si>
  <si>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</si>
  <si>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</si>
  <si>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</si>
  <si>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</si>
  <si>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</si>
  <si>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</si>
  <si>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</si>
  <si>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</si>
  <si>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</si>
  <si>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</si>
  <si>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</si>
  <si>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</si>
  <si>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</si>
  <si>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</si>
  <si>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</si>
  <si>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</si>
  <si>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</si>
  <si>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</si>
  <si>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</si>
  <si>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</si>
  <si>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</si>
  <si>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</si>
  <si>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</si>
  <si>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</si>
  <si>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</si>
  <si>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</si>
  <si>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</si>
  <si>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</si>
  <si>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</si>
  <si>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</si>
  <si>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</si>
  <si>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</si>
  <si>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</si>
  <si>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</si>
  <si>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</si>
  <si>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</si>
  <si>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</si>
  <si>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</si>
  <si>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</si>
  <si>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</si>
  <si>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</si>
  <si>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</si>
  <si>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</si>
  <si>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</si>
  <si>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</si>
  <si>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</si>
  <si>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</si>
  <si>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</si>
  <si>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</si>
  <si>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</si>
  <si>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</si>
  <si>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</si>
  <si>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</si>
  <si>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</si>
  <si>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</si>
  <si>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</si>
  <si>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</si>
  <si>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</si>
  <si>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</si>
  <si>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</si>
  <si>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</si>
  <si>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</si>
  <si>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</si>
  <si>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</si>
  <si>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</si>
  <si>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</si>
  <si>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</si>
  <si>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</si>
  <si>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</si>
  <si>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</si>
  <si>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</si>
  <si>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</si>
  <si>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</si>
  <si>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</si>
  <si>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</si>
  <si>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</si>
  <si>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</si>
  <si>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</si>
  <si>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</si>
  <si>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</si>
  <si>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</si>
  <si>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</si>
  <si>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</si>
  <si>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</si>
  <si>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</si>
  <si>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</si>
  <si>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</si>
  <si>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</si>
  <si>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</si>
  <si>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</si>
  <si>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</si>
  <si>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</si>
  <si>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</si>
  <si>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</si>
  <si>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</si>
  <si>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</si>
  <si>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</si>
  <si>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</si>
  <si>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</si>
  <si>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</si>
  <si>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</si>
  <si>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</si>
  <si>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</si>
  <si>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</si>
  <si>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</si>
  <si>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</si>
  <si>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</si>
  <si>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</si>
  <si>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</si>
  <si>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</si>
  <si>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</si>
  <si>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</si>
  <si>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</si>
  <si>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</si>
  <si>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</si>
  <si>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</si>
  <si>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</si>
  <si>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</si>
  <si>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</si>
  <si>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</si>
  <si>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</si>
  <si>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</si>
  <si>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</si>
  <si>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</si>
  <si>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</si>
  <si>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</si>
  <si>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</si>
  <si>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</si>
  <si>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</si>
  <si>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</si>
  <si>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</si>
  <si>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</si>
  <si>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</si>
  <si>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</si>
  <si>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</si>
  <si>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</si>
  <si>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</si>
  <si>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</si>
  <si>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</si>
  <si>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</si>
  <si>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</si>
  <si>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</si>
  <si>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</si>
  <si>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</si>
  <si>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</si>
  <si>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</si>
  <si>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</si>
  <si>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</si>
  <si>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</si>
  <si>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</si>
  <si>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</si>
  <si>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</si>
  <si>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</si>
  <si>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</si>
  <si>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</si>
  <si>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</si>
  <si>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</si>
  <si>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</si>
  <si>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</si>
  <si>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</si>
  <si>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</si>
  <si>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</si>
  <si>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</si>
  <si>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</si>
  <si>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</si>
  <si>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</si>
  <si>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</si>
  <si>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</si>
  <si>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</si>
  <si>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</si>
  <si>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</si>
  <si>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</si>
  <si>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</si>
  <si>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</si>
  <si>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</si>
  <si>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</si>
  <si>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</si>
  <si>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</si>
  <si>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</si>
  <si>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</si>
  <si>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</si>
  <si>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</si>
  <si>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</si>
  <si>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</si>
  <si>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</si>
  <si>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</si>
  <si>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</si>
  <si>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</si>
  <si>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</si>
  <si>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</si>
  <si>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</si>
  <si>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</si>
  <si>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</si>
  <si>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</si>
  <si>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</si>
  <si>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</si>
  <si>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</si>
  <si>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</si>
  <si>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</si>
  <si>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</si>
  <si>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</si>
  <si>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</si>
  <si>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</si>
  <si>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</si>
  <si>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</si>
  <si>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</si>
  <si>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</si>
  <si>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</si>
  <si>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</si>
  <si>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</si>
  <si>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</si>
  <si>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</si>
  <si>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</si>
  <si>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</si>
  <si>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</si>
  <si>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</si>
  <si>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</si>
  <si>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</si>
  <si>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</si>
  <si>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</si>
  <si>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</si>
  <si>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</si>
  <si>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</si>
  <si>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</si>
  <si>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</si>
  <si>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</si>
  <si>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</si>
  <si>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</si>
  <si>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</si>
  <si>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</si>
  <si>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</si>
  <si>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</si>
  <si>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</si>
  <si>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</si>
  <si>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</si>
  <si>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</si>
  <si>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</si>
  <si>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</si>
  <si>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</si>
  <si>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</si>
  <si>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</si>
  <si>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</si>
  <si>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</si>
  <si>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</si>
  <si>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</si>
  <si>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</si>
  <si>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</si>
  <si>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</si>
  <si>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</si>
  <si>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</si>
  <si>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</si>
  <si>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</si>
  <si>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</si>
  <si>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</si>
  <si>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</si>
  <si>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</si>
  <si>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</si>
  <si>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</si>
  <si>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</si>
  <si>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</si>
  <si>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</si>
  <si>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</si>
  <si>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</si>
  <si>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</si>
  <si>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</si>
  <si>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</si>
  <si>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</si>
  <si>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</si>
  <si>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</si>
  <si>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</si>
  <si>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</si>
  <si>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</si>
  <si>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</si>
  <si>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</si>
  <si>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</si>
  <si>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</si>
  <si>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</si>
  <si>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</si>
  <si>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</si>
  <si>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</si>
  <si>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</si>
  <si>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</si>
  <si>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</si>
  <si>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</si>
  <si>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</si>
  <si>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</si>
  <si>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</si>
  <si>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</si>
  <si>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</si>
  <si>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</si>
  <si>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</si>
  <si>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</si>
  <si>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</si>
  <si>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</si>
  <si>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</si>
  <si>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</si>
  <si>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</si>
  <si>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</si>
  <si>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</si>
  <si>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</si>
  <si>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</si>
  <si>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</si>
  <si>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</si>
  <si>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</si>
  <si>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</si>
  <si>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</si>
  <si>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</si>
  <si>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</si>
  <si>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</si>
  <si>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</si>
  <si>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</si>
  <si>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</si>
  <si>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</si>
  <si>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</si>
  <si>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</si>
  <si>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</si>
  <si>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</si>
  <si>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</si>
  <si>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</si>
  <si>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</si>
  <si>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</si>
  <si>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</si>
  <si>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</si>
  <si>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</si>
  <si>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</si>
  <si>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</si>
  <si>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</si>
  <si>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</si>
  <si>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</si>
  <si>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</si>
  <si>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</si>
  <si>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</si>
  <si>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</si>
  <si>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</si>
  <si>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</si>
  <si>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</si>
  <si>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</si>
  <si>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</si>
  <si>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</si>
  <si>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</si>
  <si>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</si>
  <si>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</si>
  <si>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</si>
  <si>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</si>
  <si>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</si>
  <si>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</si>
  <si>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</si>
  <si>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</si>
  <si>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</si>
  <si>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</si>
  <si>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</si>
  <si>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</si>
  <si>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</si>
  <si>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</si>
  <si>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</si>
  <si>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</si>
  <si>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</si>
  <si>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</si>
  <si>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</si>
  <si>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</si>
  <si>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</si>
  <si>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</si>
  <si>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</si>
  <si>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</si>
  <si>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</si>
  <si>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</si>
  <si>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</si>
  <si>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</si>
  <si>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</si>
  <si>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</si>
  <si>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</si>
  <si>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</si>
  <si>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</si>
  <si>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</si>
  <si>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</si>
  <si>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</si>
  <si>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</si>
  <si>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</si>
  <si>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</si>
  <si>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</si>
  <si>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</si>
  <si>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</si>
  <si>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</si>
  <si>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</si>
  <si>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</si>
  <si>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</si>
  <si>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</si>
  <si>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</si>
  <si>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</si>
  <si>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</si>
  <si>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</si>
  <si>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</si>
  <si>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</si>
  <si>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</si>
  <si>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</si>
  <si>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</si>
  <si>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</si>
  <si>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</si>
  <si>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</si>
  <si>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</si>
  <si>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</si>
  <si>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</si>
  <si>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</si>
  <si>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</si>
  <si>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</si>
  <si>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</si>
  <si>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</si>
  <si>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</si>
  <si>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</si>
  <si>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</si>
  <si>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</si>
  <si>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</si>
  <si>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</si>
  <si>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</si>
  <si>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</si>
  <si>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</si>
  <si>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</si>
  <si>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</si>
  <si>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</si>
  <si>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</si>
  <si>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</si>
  <si>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</si>
  <si>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</si>
  <si>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</si>
  <si>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</si>
  <si>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</si>
  <si>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</si>
  <si>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</si>
  <si>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</si>
  <si>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</si>
  <si>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</si>
  <si>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</si>
  <si>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</si>
  <si>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</si>
  <si>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</si>
  <si>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</si>
  <si>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</si>
  <si>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</si>
  <si>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</si>
  <si>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</si>
  <si>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</si>
  <si>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</si>
  <si>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</si>
  <si>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</si>
  <si>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</si>
  <si>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</si>
  <si>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</si>
  <si>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</si>
  <si>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</si>
  <si>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</si>
  <si>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</si>
  <si>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</si>
  <si>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</si>
  <si>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</si>
  <si>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</si>
  <si>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</si>
  <si>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</si>
  <si>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</si>
  <si>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</si>
  <si>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</si>
  <si>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</si>
  <si>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</si>
  <si>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</si>
  <si>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</si>
  <si>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</si>
  <si>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</si>
  <si>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</si>
  <si>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</si>
  <si>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</si>
  <si>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</si>
  <si>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</si>
  <si>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</si>
  <si>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</si>
  <si>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</si>
  <si>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</si>
  <si>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</si>
  <si>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</si>
  <si>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</si>
  <si>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</si>
  <si>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</si>
  <si>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</si>
  <si>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</si>
  <si>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</si>
  <si>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</si>
  <si>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</si>
  <si>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</si>
  <si>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</si>
  <si>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</si>
  <si>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</si>
  <si>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</si>
  <si>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</si>
  <si>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</si>
  <si>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</si>
  <si>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</si>
  <si>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</si>
  <si>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</si>
  <si>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</si>
  <si>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</si>
  <si>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</si>
  <si>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</si>
  <si>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</si>
  <si>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</si>
  <si>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</si>
  <si>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</si>
  <si>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</si>
  <si>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</si>
  <si>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</si>
  <si>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</si>
  <si>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</si>
  <si>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</si>
  <si>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</si>
  <si>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</si>
  <si>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</si>
  <si>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</si>
  <si>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</si>
  <si>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</si>
  <si>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</si>
  <si>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</si>
  <si>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</si>
  <si>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</si>
  <si>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</si>
  <si>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</si>
  <si>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</si>
  <si>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</si>
  <si>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</si>
  <si>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</si>
  <si>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</si>
  <si>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</si>
  <si>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</si>
  <si>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</si>
  <si>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</si>
  <si>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</si>
  <si>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</si>
  <si>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</si>
  <si>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</si>
  <si>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</si>
  <si>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</si>
  <si>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</si>
  <si>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</si>
  <si>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</si>
  <si>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</si>
  <si>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</si>
  <si>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</si>
  <si>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</si>
  <si>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</si>
  <si>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</si>
  <si>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</si>
  <si>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</si>
  <si>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</si>
  <si>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</si>
  <si>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</si>
  <si>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</si>
  <si>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</si>
  <si>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</si>
  <si>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</si>
  <si>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</si>
  <si>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</si>
  <si>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</si>
  <si>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</si>
  <si>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</si>
  <si>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</si>
  <si>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</si>
  <si>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</si>
  <si>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</si>
  <si>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</si>
  <si>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</si>
  <si>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</si>
  <si>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</si>
  <si>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</si>
  <si>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</si>
  <si>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</si>
  <si>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</si>
  <si>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</si>
  <si>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</si>
  <si>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</si>
  <si>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</si>
  <si>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</si>
  <si>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</si>
  <si>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</si>
  <si>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</si>
  <si>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</si>
  <si>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</si>
  <si>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</si>
  <si>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</si>
  <si>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</si>
  <si>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</si>
  <si>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</si>
  <si>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</si>
  <si>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</si>
  <si>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</si>
  <si>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</si>
  <si>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</si>
  <si>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</si>
  <si>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</si>
  <si>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</si>
  <si>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</si>
  <si>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</si>
  <si>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</si>
  <si>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</si>
  <si>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</si>
  <si>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</si>
  <si>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</si>
  <si>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</si>
  <si>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</si>
  <si>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</si>
  <si>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</si>
  <si>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</si>
  <si>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</si>
  <si>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</si>
  <si>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</si>
  <si>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</si>
  <si>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</si>
  <si>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</si>
  <si>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</si>
  <si>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</si>
  <si>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</si>
  <si>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</si>
  <si>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</si>
  <si>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</si>
  <si>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</si>
  <si>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</si>
  <si>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</si>
  <si>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</si>
  <si>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</si>
  <si>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</si>
  <si>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</si>
  <si>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</si>
  <si>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</si>
  <si>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</si>
  <si>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</si>
  <si>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</si>
  <si>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</si>
  <si>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</si>
  <si>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</si>
  <si>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</si>
  <si>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</si>
  <si>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</si>
  <si>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</si>
  <si>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</si>
  <si>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</si>
  <si>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</si>
  <si>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</si>
  <si>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</si>
  <si>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</si>
  <si>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</si>
  <si>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</si>
  <si>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</si>
  <si>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</si>
  <si>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</si>
  <si>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</si>
  <si>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</si>
  <si>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</si>
  <si>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</si>
  <si>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</si>
  <si>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</si>
  <si>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</si>
  <si>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</si>
  <si>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</si>
  <si>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</si>
  <si>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</si>
  <si>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</si>
  <si>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</si>
  <si>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</si>
  <si>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</si>
  <si>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</si>
  <si>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</si>
  <si>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</si>
  <si>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</si>
  <si>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</si>
  <si>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</si>
  <si>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</si>
  <si>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</si>
  <si>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</si>
  <si>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</si>
  <si>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</si>
  <si>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</si>
  <si>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</si>
  <si>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</si>
  <si>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</si>
  <si>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</si>
  <si>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</si>
  <si>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</si>
  <si>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</si>
  <si>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</si>
  <si>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</si>
  <si>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</si>
  <si>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</si>
  <si>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</si>
  <si>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</si>
  <si>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</si>
  <si>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</si>
  <si>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</si>
  <si>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</si>
  <si>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</si>
  <si>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</si>
  <si>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</si>
  <si>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</si>
  <si>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</si>
  <si>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</si>
  <si>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</si>
  <si>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</si>
  <si>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</si>
  <si>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</si>
  <si>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</si>
  <si>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</si>
  <si>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</si>
  <si>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</si>
  <si>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</si>
  <si>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</si>
  <si>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</si>
  <si>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</si>
  <si>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</si>
  <si>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</si>
  <si>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</si>
  <si>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</si>
  <si>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</si>
  <si>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</si>
  <si>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</si>
  <si>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</si>
  <si>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</si>
  <si>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</si>
  <si>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</si>
  <si>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</si>
  <si>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</si>
  <si>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</si>
  <si>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</si>
  <si>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</si>
  <si>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</si>
  <si>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</si>
  <si>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</si>
  <si>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</si>
  <si>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</si>
  <si>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</si>
  <si>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</si>
  <si>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</si>
  <si>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</si>
  <si>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</si>
  <si>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</si>
  <si>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</si>
  <si>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</si>
  <si>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</si>
  <si>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</si>
  <si>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</si>
  <si>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</si>
  <si>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</si>
  <si>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</si>
  <si>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</si>
  <si>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</si>
  <si>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</si>
  <si>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</si>
  <si>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</si>
  <si>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</si>
  <si>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</si>
  <si>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</si>
  <si>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</si>
  <si>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</si>
  <si>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</si>
  <si>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</si>
  <si>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</si>
  <si>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</si>
  <si>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</si>
  <si>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</si>
  <si>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</si>
  <si>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</si>
  <si>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</si>
  <si>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</si>
  <si>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</si>
  <si>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</si>
  <si>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</si>
  <si>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</si>
  <si>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</si>
  <si>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</si>
  <si>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</si>
  <si>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</si>
  <si>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</si>
  <si>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</si>
  <si>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</si>
  <si>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</si>
  <si>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</si>
  <si>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</si>
  <si>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</si>
  <si>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</si>
  <si>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</si>
  <si>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</si>
  <si>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</si>
  <si>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</si>
  <si>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</si>
  <si>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</si>
  <si>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</si>
  <si>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</si>
  <si>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</si>
  <si>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</si>
  <si>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</si>
  <si>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</si>
  <si>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</si>
  <si>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</si>
  <si>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</si>
  <si>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</si>
  <si>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</si>
  <si>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</si>
  <si>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</si>
  <si>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</si>
  <si>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</si>
  <si>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</si>
  <si>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</si>
  <si>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</si>
  <si>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</si>
  <si>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</si>
  <si>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</si>
  <si>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</si>
  <si>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</si>
  <si>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</si>
  <si>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</si>
  <si>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</si>
  <si>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</si>
  <si>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</si>
  <si>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</si>
  <si>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</si>
  <si>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</si>
  <si>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</si>
  <si>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</si>
  <si>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</si>
  <si>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</si>
  <si>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</si>
  <si>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</si>
  <si>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</si>
  <si>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</si>
  <si>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</si>
  <si>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</si>
  <si>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</si>
  <si>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</si>
  <si>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</si>
  <si>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</si>
  <si>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</si>
  <si>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</si>
  <si>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</si>
  <si>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</si>
  <si>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</si>
  <si>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</si>
  <si>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</si>
  <si>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</si>
  <si>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</si>
  <si>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</si>
  <si>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</si>
  <si>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</si>
  <si>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</si>
  <si>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</si>
  <si>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</si>
  <si>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</si>
  <si>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</si>
  <si>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</si>
  <si>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</si>
  <si>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</si>
  <si>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</si>
  <si>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</si>
  <si>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</si>
  <si>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</si>
  <si>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</si>
  <si>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</si>
  <si>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</si>
  <si>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</si>
  <si>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</si>
  <si>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</si>
  <si>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</si>
  <si>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</si>
  <si>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</si>
  <si>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</si>
  <si>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</si>
  <si>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</si>
  <si>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</si>
  <si>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</si>
  <si>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</si>
  <si>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</si>
  <si>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</si>
  <si>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</si>
  <si>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</si>
  <si>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</si>
  <si>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</si>
  <si>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</si>
  <si>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</si>
  <si>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</si>
  <si>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</si>
  <si>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</si>
  <si>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</si>
  <si>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</si>
  <si>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</si>
  <si>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</si>
  <si>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</si>
  <si>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</si>
  <si>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</si>
  <si>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</si>
  <si>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</si>
  <si>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</si>
  <si>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</si>
  <si>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</si>
  <si>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</si>
  <si>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</si>
  <si>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</si>
  <si>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</si>
  <si>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</si>
  <si>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</si>
  <si>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</si>
  <si>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</si>
  <si>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</si>
  <si>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</si>
  <si>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</si>
  <si>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</si>
  <si>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</si>
  <si>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</si>
  <si>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</si>
  <si>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</si>
  <si>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</si>
  <si>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</si>
  <si>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</si>
  <si>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</si>
  <si>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</si>
  <si>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</si>
  <si>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</si>
  <si>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</si>
  <si>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</si>
  <si>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</si>
  <si>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</si>
  <si>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</si>
  <si>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</si>
  <si>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</si>
  <si>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</si>
  <si>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</si>
  <si>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</si>
  <si>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</si>
  <si>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</si>
  <si>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</si>
  <si>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</si>
  <si>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</si>
  <si>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</si>
  <si>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</si>
  <si>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</si>
  <si>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</si>
  <si>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</si>
  <si>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</si>
  <si>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</si>
  <si>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</si>
  <si>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</si>
  <si>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</si>
  <si>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</si>
  <si>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</si>
  <si>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</si>
  <si>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</si>
  <si>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</si>
  <si>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</si>
  <si>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</si>
  <si>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</si>
  <si>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</si>
  <si>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</si>
  <si>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</si>
  <si>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</si>
  <si>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</si>
  <si>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</si>
  <si>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</si>
  <si>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</si>
  <si>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</si>
  <si>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</si>
  <si>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</si>
  <si>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</si>
  <si>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</si>
  <si>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</si>
  <si>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</si>
  <si>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</si>
  <si>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</si>
  <si>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</si>
  <si>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</si>
  <si>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</si>
  <si>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</si>
  <si>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</si>
  <si>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</si>
  <si>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</si>
  <si>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</si>
  <si>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</si>
  <si>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</si>
  <si>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</si>
  <si>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</si>
  <si>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</si>
  <si>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</si>
  <si>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</si>
  <si>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</si>
  <si>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</si>
  <si>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</si>
  <si>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</si>
  <si>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</si>
  <si>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</si>
  <si>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</si>
  <si>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</si>
  <si>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</si>
  <si>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</si>
  <si>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</si>
  <si>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</si>
  <si>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</si>
  <si>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</si>
  <si>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</si>
  <si>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</si>
  <si>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</si>
  <si>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</si>
  <si>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</si>
  <si>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</si>
  <si>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</si>
  <si>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</si>
  <si>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</si>
  <si>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</si>
  <si>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</si>
  <si>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</si>
  <si>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</si>
  <si>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</si>
  <si>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</si>
  <si>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</si>
  <si>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</si>
  <si>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</si>
  <si>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</si>
  <si>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</si>
  <si>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</si>
  <si>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</si>
  <si>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</si>
  <si>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</si>
  <si>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</si>
  <si>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</si>
  <si>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</si>
  <si>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</si>
  <si>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</si>
  <si>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</si>
  <si>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</si>
  <si>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</si>
  <si>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</si>
  <si>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</si>
  <si>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</si>
  <si>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</si>
  <si>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</si>
  <si>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</si>
  <si>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</si>
  <si>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</si>
  <si>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</si>
  <si>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</si>
  <si>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</si>
  <si>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</si>
  <si>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</si>
  <si>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</si>
  <si>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</si>
  <si>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</si>
  <si>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</si>
  <si>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</si>
  <si>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</si>
  <si>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</si>
  <si>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</si>
  <si>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</si>
  <si>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</si>
  <si>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</si>
  <si>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</si>
  <si>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</si>
  <si>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</si>
  <si>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</si>
  <si>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</si>
  <si>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</si>
  <si>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</si>
  <si>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</si>
  <si>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</si>
  <si>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</si>
  <si>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</si>
  <si>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</si>
  <si>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</si>
  <si>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</si>
  <si>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</si>
  <si>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</si>
  <si>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</si>
  <si>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</si>
  <si>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</si>
  <si>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</si>
  <si>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</si>
  <si>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</si>
  <si>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</si>
  <si>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</si>
  <si>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</si>
  <si>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</si>
  <si>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</si>
  <si>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</si>
  <si>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</si>
  <si>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</si>
  <si>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</si>
  <si>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</si>
  <si>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</si>
  <si>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</si>
  <si>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</si>
  <si>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</si>
  <si>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</si>
  <si>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</si>
  <si>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</si>
  <si>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</si>
  <si>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</si>
  <si>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</si>
  <si>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</si>
  <si>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</si>
  <si>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</si>
  <si>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</si>
  <si>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</si>
  <si>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</si>
  <si>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</si>
  <si>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</si>
  <si>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</si>
  <si>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</si>
  <si>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</si>
  <si>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</si>
  <si>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</si>
  <si>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</si>
  <si>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</si>
  <si>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</si>
  <si>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</si>
  <si>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</si>
  <si>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</si>
  <si>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</si>
  <si>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</si>
  <si>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</si>
  <si>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</si>
  <si>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</si>
  <si>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</si>
  <si>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</si>
  <si>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</si>
  <si>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</si>
  <si>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</si>
  <si>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</si>
  <si>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</si>
  <si>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</si>
  <si>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</si>
  <si>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</si>
  <si>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</si>
  <si>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</si>
  <si>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</si>
  <si>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</si>
  <si>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</si>
  <si>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</si>
  <si>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</si>
  <si>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</si>
  <si>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</si>
  <si>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</si>
  <si>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</si>
  <si>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</si>
  <si>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</si>
  <si>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</si>
  <si>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</si>
  <si>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</si>
  <si>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</si>
  <si>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</si>
  <si>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</si>
  <si>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</si>
  <si>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</si>
  <si>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</si>
  <si>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</si>
  <si>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</si>
  <si>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</si>
  <si>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</si>
  <si>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</si>
  <si>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</si>
  <si>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</si>
  <si>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</si>
  <si>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</si>
  <si>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</si>
  <si>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</si>
  <si>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</si>
  <si>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</si>
  <si>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</si>
  <si>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</si>
  <si>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</si>
  <si>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</si>
  <si>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</si>
  <si>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</si>
  <si>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</si>
  <si>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</si>
  <si>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</si>
  <si>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</si>
  <si>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</si>
  <si>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</si>
  <si>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</si>
  <si>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</si>
  <si>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</si>
  <si>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</si>
  <si>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</si>
  <si>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</si>
  <si>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</si>
  <si>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</si>
  <si>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</si>
  <si>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</si>
  <si>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</si>
  <si>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</si>
  <si>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</si>
  <si>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</si>
  <si>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</si>
  <si>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</si>
  <si>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</si>
  <si>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</si>
  <si>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</si>
  <si>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</si>
  <si>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</si>
  <si>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</si>
  <si>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</si>
  <si>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</si>
  <si>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</si>
  <si>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</si>
  <si>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</si>
  <si>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</si>
  <si>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</si>
  <si>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</si>
  <si>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</si>
  <si>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</si>
  <si>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</si>
  <si>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</si>
  <si>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</si>
  <si>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</si>
  <si>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</si>
  <si>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</si>
  <si>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</si>
  <si>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</si>
  <si>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</si>
  <si>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</si>
  <si>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</si>
  <si>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</si>
  <si>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</si>
  <si>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</si>
  <si>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</si>
  <si>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</si>
  <si>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</si>
  <si>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</si>
  <si>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</si>
  <si>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</si>
  <si>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</si>
  <si>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</si>
  <si>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</si>
  <si>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</si>
  <si>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</si>
  <si>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</si>
  <si>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</si>
  <si>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</si>
  <si>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</si>
  <si>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</si>
  <si>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</si>
  <si>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</si>
  <si>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</si>
  <si>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</si>
  <si>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</si>
  <si>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</si>
  <si>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</si>
  <si>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</si>
  <si>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</si>
  <si>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</si>
  <si>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</si>
  <si>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</si>
  <si>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</si>
  <si>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</si>
  <si>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</si>
  <si>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</si>
  <si>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</si>
  <si>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</si>
  <si>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</si>
  <si>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</si>
  <si>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</si>
  <si>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</si>
  <si>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</si>
  <si>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</si>
  <si>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</si>
  <si>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</si>
  <si>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</si>
  <si>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</si>
  <si>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</si>
  <si>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</si>
  <si>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</si>
  <si>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</si>
  <si>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</si>
  <si>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</si>
  <si>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</si>
  <si>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</si>
  <si>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</si>
  <si>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</si>
  <si>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</si>
  <si>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</si>
  <si>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</si>
  <si>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</si>
  <si>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</si>
  <si>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</si>
  <si>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</si>
  <si>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</si>
  <si>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</si>
  <si>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</si>
  <si>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</si>
  <si>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</si>
  <si>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</si>
  <si>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</si>
  <si>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</si>
  <si>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</si>
  <si>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</si>
  <si>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</si>
  <si>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</si>
  <si>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</si>
  <si>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</si>
  <si>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</si>
  <si>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</si>
  <si>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</si>
  <si>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</si>
  <si>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</si>
  <si>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</si>
  <si>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</si>
  <si>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</si>
  <si>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</si>
  <si>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</si>
  <si>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</si>
  <si>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</si>
  <si>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</si>
  <si>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</si>
  <si>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</si>
  <si>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</si>
  <si>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</si>
  <si>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</si>
  <si>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</si>
  <si>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</si>
  <si>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</si>
  <si>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</si>
  <si>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</si>
  <si>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</si>
  <si>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</si>
  <si>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</si>
  <si>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</si>
  <si>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</si>
  <si>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</si>
  <si>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</si>
  <si>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</si>
  <si>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</si>
  <si>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</si>
  <si>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</si>
  <si>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</si>
  <si>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</si>
  <si>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</si>
  <si>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</si>
  <si>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</si>
  <si>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</si>
  <si>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</si>
  <si>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</si>
  <si>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</si>
  <si>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</si>
  <si>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</si>
  <si>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</si>
  <si>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</si>
  <si>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</si>
  <si>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</si>
  <si>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</si>
  <si>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</si>
  <si>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</si>
  <si>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</si>
  <si>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</si>
  <si>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</si>
  <si>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</si>
  <si>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</si>
  <si>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</si>
  <si>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</si>
  <si>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</si>
  <si>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</si>
  <si>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</si>
  <si>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</si>
  <si>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</si>
  <si>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</si>
  <si>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</si>
  <si>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</si>
  <si>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</si>
  <si>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</si>
  <si>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</si>
  <si>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</si>
  <si>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</si>
  <si>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</si>
  <si>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</si>
  <si>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</si>
  <si>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</si>
  <si>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</si>
  <si>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</si>
  <si>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</si>
  <si>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</si>
  <si>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</si>
  <si>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</si>
  <si>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</si>
  <si>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</si>
  <si>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</si>
  <si>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</si>
  <si>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</si>
  <si>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</si>
  <si>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</si>
  <si>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</si>
  <si>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</si>
  <si>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</si>
  <si>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</si>
  <si>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</si>
  <si>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</si>
  <si>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</si>
  <si>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</si>
  <si>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</si>
  <si>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</si>
  <si>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</si>
  <si>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</si>
  <si>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</si>
  <si>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</si>
  <si>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</si>
  <si>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</si>
  <si>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</si>
  <si>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</si>
  <si>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</si>
  <si>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</si>
  <si>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</si>
  <si>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</si>
  <si>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</si>
  <si>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</si>
  <si>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</si>
  <si>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</si>
  <si>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</si>
  <si>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</si>
  <si>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</si>
  <si>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</si>
  <si>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</si>
  <si>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</si>
  <si>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</si>
  <si>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</si>
  <si>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</si>
  <si>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</si>
  <si>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</si>
  <si>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</si>
  <si>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</si>
  <si>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</si>
  <si>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</si>
  <si>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</si>
  <si>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</si>
  <si>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</si>
  <si>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</si>
  <si>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</si>
  <si>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</si>
  <si>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</si>
  <si>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</si>
  <si>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</si>
  <si>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</si>
  <si>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</si>
  <si>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</si>
  <si>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</si>
  <si>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</si>
  <si>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</si>
  <si>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</si>
  <si>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</si>
  <si>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</si>
  <si>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</si>
  <si>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</si>
  <si>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</si>
  <si>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</si>
  <si>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</si>
  <si>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</si>
  <si>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</si>
  <si>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</si>
  <si>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</si>
  <si>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</si>
  <si>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</si>
  <si>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</si>
  <si>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</si>
  <si>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</si>
  <si>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</si>
  <si>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</si>
  <si>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</si>
  <si>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</si>
  <si>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</si>
  <si>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</si>
  <si>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</si>
  <si>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</si>
  <si>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</si>
  <si>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</si>
  <si>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</si>
  <si>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</si>
  <si>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</si>
  <si>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</si>
  <si>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</si>
  <si>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</si>
  <si>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</si>
  <si>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</si>
  <si>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</si>
  <si>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</si>
  <si>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</si>
  <si>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</si>
  <si>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</si>
  <si>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</si>
  <si>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</si>
  <si>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</si>
  <si>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</si>
  <si>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</si>
  <si>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</si>
  <si>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</si>
  <si>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</si>
  <si>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</si>
  <si>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</si>
  <si>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</si>
  <si>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</si>
  <si>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</si>
  <si>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</si>
  <si>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</si>
  <si>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</si>
  <si>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</si>
  <si>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</si>
  <si>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</si>
  <si>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</si>
  <si>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</si>
  <si>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</si>
  <si>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</si>
  <si>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</si>
  <si>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</si>
  <si>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</si>
  <si>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</si>
  <si>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</si>
  <si>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</si>
  <si>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</si>
  <si>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</si>
  <si>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</si>
  <si>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</si>
  <si>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</si>
  <si>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</si>
  <si>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</si>
  <si>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</si>
  <si>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</si>
  <si>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</si>
  <si>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</si>
  <si>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</si>
  <si>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</si>
  <si>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</si>
  <si>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</si>
  <si>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</si>
  <si>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</si>
  <si>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</si>
  <si>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</si>
  <si>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</si>
  <si>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</si>
  <si>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</si>
  <si>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</si>
  <si>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</si>
  <si>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</si>
  <si>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</si>
  <si>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</si>
  <si>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</si>
  <si>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</si>
  <si>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</si>
  <si>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</si>
  <si>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</si>
  <si>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</si>
  <si>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</si>
  <si>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</si>
  <si>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</si>
  <si>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</si>
  <si>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</si>
  <si>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</si>
  <si>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</si>
  <si>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</si>
  <si>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</si>
  <si>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</si>
  <si>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</si>
  <si>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</si>
  <si>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</si>
  <si>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</si>
  <si>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</si>
  <si>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</si>
  <si>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</si>
  <si>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</si>
  <si>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</si>
  <si>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</si>
  <si>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</si>
  <si>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</si>
  <si>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</si>
  <si>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</si>
  <si>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</si>
  <si>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</si>
  <si>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</si>
  <si>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</si>
  <si>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</si>
  <si>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</si>
  <si>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</si>
  <si>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</si>
  <si>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</si>
  <si>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</si>
  <si>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</si>
  <si>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</si>
  <si>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</si>
  <si>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</si>
  <si>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</si>
  <si>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</si>
  <si>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</si>
  <si>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</si>
  <si>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</si>
  <si>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</si>
  <si>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</si>
  <si>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</si>
  <si>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</si>
  <si>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</si>
  <si>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</si>
  <si>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</si>
  <si>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</si>
  <si>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</si>
  <si>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</si>
  <si>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</si>
  <si>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</si>
  <si>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</si>
  <si>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</si>
  <si>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</si>
  <si>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</si>
  <si>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</si>
  <si>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</si>
  <si>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</si>
  <si>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</si>
  <si>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</si>
  <si>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</si>
  <si>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</si>
  <si>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</si>
  <si>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</si>
  <si>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</si>
  <si>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</si>
  <si>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</si>
  <si>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</si>
  <si>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</si>
  <si>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</si>
  <si>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</si>
  <si>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</si>
  <si>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</si>
  <si>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</si>
  <si>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</si>
  <si>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</si>
  <si>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</si>
  <si>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</si>
  <si>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</si>
  <si>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</si>
  <si>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</si>
  <si>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</si>
  <si>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</si>
  <si>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</si>
  <si>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</si>
  <si>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</si>
  <si>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</si>
  <si>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</si>
  <si>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</si>
  <si>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</si>
  <si>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</si>
  <si>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</si>
  <si>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</si>
  <si>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</si>
  <si>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</si>
  <si>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</si>
  <si>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</si>
  <si>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</si>
  <si>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</si>
  <si>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</si>
  <si>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</si>
  <si>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</si>
  <si>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</si>
  <si>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</si>
  <si>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</si>
  <si>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</si>
  <si>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</si>
  <si>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</si>
  <si>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</si>
  <si>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</si>
  <si>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</si>
  <si>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</si>
  <si>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</si>
  <si>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</si>
  <si>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</si>
  <si>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</si>
  <si>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</si>
  <si>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</si>
  <si>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</si>
  <si>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</si>
  <si>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</si>
  <si>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</si>
  <si>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</si>
  <si>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</si>
  <si>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</si>
  <si>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</si>
  <si>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</si>
  <si>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</si>
  <si>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</si>
  <si>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</si>
  <si>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</si>
  <si>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</si>
  <si>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</si>
  <si>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</si>
  <si>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</si>
  <si>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</si>
  <si>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</si>
  <si>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</si>
  <si>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</si>
  <si>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</si>
  <si>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</si>
  <si>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</si>
  <si>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</si>
  <si>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</si>
  <si>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</si>
  <si>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</si>
  <si>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</si>
  <si>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</si>
  <si>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</si>
  <si>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</si>
  <si>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</si>
  <si>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</si>
  <si>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</si>
  <si>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</si>
  <si>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</si>
  <si>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</si>
  <si>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</si>
  <si>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</si>
  <si>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</si>
  <si>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</si>
  <si>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</si>
  <si>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</si>
  <si>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</si>
  <si>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</si>
  <si>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</si>
  <si>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</si>
  <si>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</si>
  <si>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</si>
  <si>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</si>
  <si>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</si>
  <si>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</si>
  <si>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</si>
  <si>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</si>
  <si>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</si>
  <si>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</si>
  <si>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</si>
  <si>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</si>
  <si>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</si>
  <si>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</si>
  <si>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</si>
  <si>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</si>
  <si>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</si>
  <si>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</si>
  <si>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</si>
  <si>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</si>
  <si>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</si>
  <si>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</si>
  <si>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</si>
  <si>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</si>
  <si>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</si>
  <si>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</si>
  <si>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</si>
  <si>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</si>
  <si>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</si>
  <si>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</si>
  <si>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</si>
  <si>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</si>
  <si>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</si>
  <si>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</si>
  <si>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</si>
  <si>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</si>
  <si>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</si>
  <si>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</si>
  <si>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</si>
  <si>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</si>
  <si>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</si>
  <si>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</si>
  <si>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</si>
  <si>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</si>
  <si>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</si>
  <si>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</si>
  <si>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</si>
  <si>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</si>
  <si>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</si>
  <si>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</si>
  <si>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</si>
  <si>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</si>
  <si>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</si>
  <si>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</si>
  <si>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</si>
  <si>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</si>
  <si>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</si>
  <si>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</si>
  <si>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</si>
  <si>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</si>
  <si>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</si>
  <si>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</si>
  <si>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</si>
  <si>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</si>
  <si>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</si>
  <si>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</si>
  <si>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</si>
  <si>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</si>
  <si>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</si>
  <si>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</si>
  <si>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</si>
  <si>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</si>
  <si>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</si>
  <si>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</si>
  <si>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</si>
  <si>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</si>
  <si>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</si>
  <si>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</si>
  <si>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</si>
  <si>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</si>
  <si>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</si>
  <si>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</si>
  <si>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</si>
  <si>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</si>
  <si>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</si>
  <si>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</si>
  <si>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</si>
  <si>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</si>
  <si>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</si>
  <si>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</si>
  <si>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</si>
  <si>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</si>
  <si>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</si>
  <si>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</si>
  <si>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</si>
  <si>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</si>
  <si>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</si>
  <si>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</si>
  <si>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</si>
  <si>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</si>
  <si>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</si>
  <si>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</si>
  <si>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</si>
  <si>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</si>
  <si>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</si>
  <si>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</si>
  <si>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</si>
  <si>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</si>
  <si>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</si>
  <si>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</si>
  <si>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</si>
  <si>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</si>
  <si>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</si>
  <si>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</si>
  <si>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</si>
  <si>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</si>
  <si>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</si>
  <si>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</si>
  <si>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</si>
  <si>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</si>
  <si>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</si>
  <si>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</si>
  <si>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</si>
  <si>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</si>
  <si>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</si>
  <si>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</si>
  <si>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</si>
  <si>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</si>
  <si>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</si>
  <si>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</si>
  <si>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</si>
  <si>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</si>
  <si>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</si>
  <si>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</si>
  <si>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</si>
  <si>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</si>
  <si>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</si>
  <si>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</si>
  <si>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</si>
  <si>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</si>
  <si>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</si>
  <si>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</si>
  <si>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</si>
  <si>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</si>
  <si>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</si>
  <si>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</si>
  <si>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</si>
  <si>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</si>
  <si>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</si>
  <si>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</si>
  <si>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</si>
  <si>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</si>
  <si>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</si>
  <si>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</si>
  <si>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</si>
  <si>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</si>
  <si>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</si>
  <si>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</si>
  <si>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</si>
  <si>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</si>
  <si>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</si>
  <si>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</si>
  <si>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</si>
  <si>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</si>
  <si>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</si>
  <si>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</si>
  <si>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</si>
  <si>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</si>
  <si>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</si>
  <si>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</si>
  <si>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</si>
  <si>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</si>
  <si>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</si>
  <si>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</si>
  <si>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</si>
  <si>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</si>
  <si>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</si>
  <si>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</si>
  <si>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</si>
  <si>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</si>
  <si>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</si>
  <si>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</si>
  <si>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</si>
  <si>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</si>
  <si>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</si>
  <si>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</si>
  <si>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</si>
  <si>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</si>
  <si>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</si>
  <si>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</si>
  <si>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</si>
  <si>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</si>
  <si>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</si>
  <si>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</si>
  <si>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</si>
  <si>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</si>
  <si>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</si>
  <si>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</si>
  <si>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</si>
  <si>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</si>
  <si>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</si>
  <si>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</si>
  <si>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</si>
  <si>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</si>
  <si>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</si>
  <si>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</si>
  <si>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</si>
  <si>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</si>
  <si>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</si>
  <si>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</si>
  <si>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</si>
  <si>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</si>
  <si>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</si>
  <si>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</si>
  <si>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</si>
  <si>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</si>
  <si>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</si>
  <si>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</si>
  <si>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</si>
  <si>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</si>
  <si>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</si>
  <si>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</si>
  <si>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</si>
  <si>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</si>
  <si>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</si>
  <si>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</si>
  <si>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</si>
  <si>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</si>
  <si>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</si>
  <si>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</si>
  <si>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</si>
  <si>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</si>
  <si>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</si>
  <si>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</si>
  <si>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</si>
  <si>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</si>
  <si>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</si>
  <si>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</si>
  <si>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</si>
  <si>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</si>
  <si>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</si>
  <si>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</si>
  <si>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</si>
  <si>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</si>
  <si>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</si>
  <si>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</si>
  <si>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</si>
  <si>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</si>
  <si>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</si>
  <si>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</si>
  <si>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</si>
  <si>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</si>
  <si>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</si>
  <si>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</si>
  <si>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</si>
  <si>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</si>
  <si>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</si>
  <si>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</si>
  <si>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</si>
  <si>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</si>
  <si>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</si>
  <si>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</si>
  <si>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</si>
  <si>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</si>
  <si>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</si>
  <si>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</si>
  <si>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</si>
  <si>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</si>
  <si>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</si>
  <si>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</si>
  <si>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</si>
  <si>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</si>
  <si>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</si>
  <si>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</si>
  <si>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</si>
  <si>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</si>
  <si>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</si>
  <si>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</si>
  <si>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</si>
  <si>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</si>
  <si>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</si>
  <si>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</si>
  <si>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</si>
  <si>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</si>
  <si>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</si>
  <si>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</si>
  <si>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</si>
  <si>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</si>
  <si>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</si>
  <si>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</si>
  <si>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</si>
  <si>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</si>
  <si>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</si>
  <si>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</si>
  <si>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</si>
  <si>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</si>
  <si>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</si>
  <si>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</si>
  <si>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</si>
  <si>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</si>
  <si>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</si>
  <si>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</si>
  <si>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</si>
  <si>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</si>
  <si>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</si>
  <si>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</si>
  <si>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</si>
  <si>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</si>
  <si>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</si>
  <si>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</si>
  <si>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</si>
  <si>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</si>
  <si>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</si>
  <si>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</si>
  <si>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</si>
  <si>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</si>
  <si>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</si>
  <si>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</si>
  <si>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</si>
  <si>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</si>
  <si>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</si>
  <si>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</si>
  <si>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</si>
  <si>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</si>
  <si>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</si>
  <si>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</si>
  <si>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</si>
  <si>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</si>
  <si>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</si>
  <si>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</si>
  <si>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</si>
  <si>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</si>
  <si>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</si>
  <si>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</si>
  <si>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</si>
  <si>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</si>
  <si>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</si>
  <si>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</si>
  <si>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</si>
  <si>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</si>
  <si>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</si>
  <si>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</si>
  <si>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</si>
  <si>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</si>
  <si>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</si>
  <si>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</si>
  <si>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</si>
  <si>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</si>
  <si>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</si>
  <si>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</si>
  <si>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</si>
  <si>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</si>
  <si>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</si>
  <si>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</si>
  <si>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</si>
  <si>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</si>
  <si>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</si>
  <si>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</si>
  <si>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</si>
  <si>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</si>
  <si>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</si>
  <si>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</si>
  <si>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</si>
  <si>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</si>
  <si>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</si>
  <si>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</si>
  <si>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</si>
  <si>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</si>
  <si>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</si>
  <si>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</si>
  <si>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</si>
  <si>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</si>
  <si>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</si>
  <si>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</si>
  <si>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</si>
  <si>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</si>
  <si>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</si>
  <si>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</si>
  <si>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</si>
  <si>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</si>
  <si>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</si>
  <si>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</si>
  <si>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</si>
  <si>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</si>
  <si>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</si>
  <si>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</si>
  <si>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</si>
  <si>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</si>
  <si>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</si>
  <si>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</si>
  <si>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</si>
  <si>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</si>
  <si>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</si>
  <si>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</si>
  <si>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</si>
  <si>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</si>
  <si>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</si>
  <si>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</si>
  <si>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</si>
  <si>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</si>
  <si>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</si>
  <si>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</si>
  <si>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</si>
  <si>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</si>
  <si>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</si>
  <si>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</si>
  <si>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</si>
  <si>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</si>
  <si>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</si>
  <si>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</si>
  <si>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</si>
  <si>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</si>
  <si>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</si>
  <si>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</si>
  <si>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</si>
  <si>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</si>
  <si>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</si>
  <si>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</si>
  <si>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</si>
  <si>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</si>
  <si>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</si>
  <si>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</si>
  <si>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</si>
  <si>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</si>
  <si>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</si>
  <si>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</si>
  <si>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</si>
  <si>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</si>
  <si>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</si>
  <si>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</si>
  <si>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</si>
  <si>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</si>
  <si>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</si>
  <si>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</si>
  <si>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</si>
  <si>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</si>
  <si>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</si>
  <si>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</si>
  <si>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</si>
  <si>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</si>
  <si>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</si>
  <si>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</si>
  <si>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</si>
  <si>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</si>
  <si>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</si>
  <si>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</si>
  <si>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</si>
  <si>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</si>
  <si>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</si>
  <si>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</si>
  <si>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</si>
  <si>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</si>
  <si>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</si>
  <si>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</si>
  <si>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</si>
  <si>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</si>
  <si>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</si>
  <si>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</si>
  <si>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</si>
  <si>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</si>
  <si>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</si>
  <si>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</si>
  <si>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</si>
  <si>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</si>
  <si>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</si>
  <si>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</si>
  <si>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</si>
  <si>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</si>
  <si>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</si>
  <si>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</si>
  <si>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</si>
  <si>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</si>
  <si>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</si>
  <si>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</si>
  <si>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</si>
  <si>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</si>
  <si>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</si>
  <si>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</si>
  <si>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</si>
  <si>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</si>
  <si>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</si>
  <si>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</si>
  <si>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</si>
  <si>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</si>
  <si>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</si>
  <si>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</si>
  <si>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</si>
  <si>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</si>
  <si>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</si>
  <si>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</si>
  <si>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</si>
  <si>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</si>
  <si>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</si>
  <si>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</si>
  <si>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</si>
  <si>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</si>
  <si>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</si>
  <si>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</si>
  <si>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</si>
  <si>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</si>
  <si>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</si>
  <si>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</si>
  <si>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</si>
  <si>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</si>
  <si>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</si>
  <si>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</si>
  <si>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</si>
  <si>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</si>
  <si>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</si>
  <si>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</si>
  <si>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</si>
  <si>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</si>
  <si>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</si>
  <si>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</si>
  <si>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</si>
  <si>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</si>
  <si>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</si>
  <si>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</si>
  <si>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</si>
  <si>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</si>
  <si>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</si>
  <si>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</si>
  <si>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</si>
  <si>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</si>
  <si>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</si>
  <si>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</si>
  <si>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</si>
  <si>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</si>
  <si>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</si>
  <si>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</si>
  <si>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</si>
  <si>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</si>
  <si>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</si>
  <si>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</si>
  <si>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</si>
  <si>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</si>
  <si>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</si>
  <si>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</si>
  <si>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</si>
  <si>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</si>
  <si>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</si>
  <si>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</si>
  <si>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</si>
  <si>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</si>
  <si>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</si>
  <si>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</si>
  <si>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</si>
  <si>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</si>
  <si>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</si>
  <si>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</si>
  <si>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</si>
  <si>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</si>
  <si>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</si>
  <si>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</si>
  <si>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</si>
  <si>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</si>
  <si>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</si>
  <si>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</si>
  <si>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</si>
  <si>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</si>
  <si>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</si>
  <si>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</si>
  <si>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</si>
  <si>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</si>
  <si>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</si>
  <si>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</si>
  <si>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</si>
  <si>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</si>
  <si>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</si>
  <si>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</si>
  <si>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</si>
  <si>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</si>
  <si>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</si>
  <si>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</si>
  <si>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</si>
  <si>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</si>
  <si>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</si>
  <si>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</si>
  <si>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</si>
  <si>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</si>
  <si>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</si>
  <si>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</si>
  <si>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</si>
  <si>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</si>
  <si>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</si>
  <si>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</si>
  <si>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</si>
  <si>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</si>
  <si>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</si>
  <si>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</si>
  <si>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</si>
  <si>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</si>
  <si>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</si>
  <si>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</si>
  <si>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</si>
  <si>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</si>
  <si>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</si>
  <si>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</si>
  <si>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</si>
  <si>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</si>
  <si>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</si>
  <si>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</si>
  <si>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</si>
  <si>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</si>
  <si>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</si>
  <si>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</si>
  <si>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</si>
  <si>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</si>
  <si>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</si>
  <si>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</si>
  <si>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</si>
  <si>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</si>
  <si>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</si>
  <si>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</si>
  <si>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</si>
  <si>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</si>
  <si>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</si>
  <si>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</si>
  <si>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</si>
  <si>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</si>
  <si>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</si>
  <si>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</si>
  <si>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</si>
  <si>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</si>
  <si>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</si>
  <si>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</si>
  <si>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</si>
  <si>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</si>
  <si>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</si>
  <si>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</si>
  <si>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</si>
  <si>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</si>
  <si>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</si>
  <si>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</si>
  <si>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</si>
  <si>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</si>
  <si>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</si>
  <si>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</si>
  <si>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</si>
  <si>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</si>
  <si>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</si>
  <si>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</si>
  <si>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</si>
  <si>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</si>
  <si>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</si>
  <si>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</si>
  <si>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</si>
  <si>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</si>
  <si>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</si>
  <si>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</si>
  <si>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</si>
  <si>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</si>
  <si>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</si>
  <si>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</si>
  <si>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</si>
  <si>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</si>
  <si>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</si>
  <si>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</si>
  <si>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</si>
  <si>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</si>
  <si>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</si>
  <si>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</si>
  <si>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</si>
  <si>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</si>
  <si>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</si>
  <si>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</si>
  <si>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</si>
  <si>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</si>
  <si>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</si>
  <si>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</si>
  <si>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</si>
  <si>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</si>
  <si>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</si>
  <si>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</si>
  <si>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</si>
  <si>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</si>
  <si>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</si>
  <si>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</si>
  <si>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</si>
  <si>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</si>
  <si>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</si>
  <si>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</si>
  <si>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</si>
  <si>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</si>
  <si>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</si>
  <si>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</si>
  <si>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</si>
  <si>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</si>
  <si>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</si>
  <si>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</si>
  <si>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</si>
  <si>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</si>
  <si>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</si>
  <si>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</si>
  <si>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</si>
  <si>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</si>
  <si>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</si>
  <si>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</si>
  <si>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</si>
  <si>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</si>
  <si>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</si>
  <si>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</si>
  <si>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</si>
  <si>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</si>
  <si>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</si>
  <si>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</si>
  <si>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</si>
  <si>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</si>
  <si>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</si>
  <si>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</si>
  <si>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</si>
  <si>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</si>
  <si>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</si>
  <si>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</si>
  <si>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</si>
  <si>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</si>
  <si>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</si>
  <si>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</si>
  <si>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</si>
  <si>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</si>
  <si>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</si>
  <si>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</si>
  <si>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</si>
  <si>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</si>
  <si>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</si>
  <si>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</si>
  <si>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</si>
  <si>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</si>
  <si>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</si>
  <si>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</si>
  <si>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</si>
  <si>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</si>
  <si>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</si>
  <si>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</si>
  <si>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</si>
  <si>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</si>
  <si>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</si>
  <si>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</si>
  <si>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</si>
  <si>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</si>
  <si>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</si>
  <si>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</si>
  <si>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</si>
  <si>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</si>
  <si>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</si>
  <si>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</si>
  <si>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</si>
  <si>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</si>
  <si>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</si>
  <si>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</si>
  <si>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</si>
  <si>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</si>
  <si>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</si>
  <si>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</si>
  <si>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</si>
  <si>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</si>
  <si>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</si>
  <si>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</si>
  <si>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</si>
  <si>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</si>
  <si>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</si>
  <si>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</si>
  <si>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</si>
  <si>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</si>
  <si>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</si>
  <si>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</si>
  <si>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</si>
  <si>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</si>
  <si>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</si>
  <si>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</si>
  <si>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</si>
  <si>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</si>
  <si>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</si>
  <si>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</si>
  <si>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</si>
  <si>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</si>
  <si>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</si>
  <si>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</si>
  <si>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</si>
  <si>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</si>
  <si>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</si>
  <si>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</si>
  <si>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</si>
  <si>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</si>
  <si>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</si>
  <si>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</si>
  <si>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</si>
  <si>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</si>
  <si>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</si>
  <si>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</si>
  <si>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</si>
  <si>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</si>
  <si>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</si>
  <si>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</si>
  <si>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</si>
  <si>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</si>
  <si>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</si>
  <si>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</si>
  <si>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</si>
  <si>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</si>
  <si>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</si>
  <si>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</si>
  <si>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</si>
  <si>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</si>
  <si>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</si>
  <si>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</si>
  <si>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</si>
  <si>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</si>
  <si>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</si>
  <si>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</si>
  <si>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</si>
  <si>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</si>
  <si>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</si>
  <si>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</si>
  <si>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</si>
  <si>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</si>
  <si>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</si>
  <si>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</si>
  <si>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</si>
  <si>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</si>
  <si>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</si>
  <si>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</si>
  <si>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</si>
  <si>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</si>
  <si>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</si>
  <si>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</si>
  <si>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</si>
  <si>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</si>
  <si>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</si>
  <si>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</si>
  <si>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</si>
  <si>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</si>
  <si>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</si>
  <si>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</si>
  <si>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</si>
  <si>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</si>
  <si>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</si>
  <si>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</si>
  <si>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</si>
  <si>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</si>
  <si>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</si>
  <si>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</si>
  <si>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</si>
  <si>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</si>
  <si>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</si>
  <si>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</si>
  <si>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</si>
  <si>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</si>
  <si>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</si>
  <si>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</si>
  <si>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</si>
  <si>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</si>
  <si>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</si>
  <si>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</si>
  <si>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</si>
  <si>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</si>
  <si>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</si>
  <si>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</si>
  <si>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</si>
  <si>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</si>
  <si>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</si>
  <si>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</si>
  <si>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</si>
  <si>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</si>
  <si>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</si>
  <si>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</si>
  <si>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</si>
  <si>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</si>
  <si>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</si>
  <si>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</si>
  <si>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</si>
  <si>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</si>
  <si>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</si>
  <si>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</si>
  <si>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</si>
  <si>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</si>
  <si>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</si>
  <si>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</si>
  <si>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</si>
  <si>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</si>
  <si>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</si>
  <si>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</si>
  <si>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</si>
  <si>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</si>
  <si>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</si>
  <si>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</si>
  <si>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</si>
  <si>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</si>
  <si>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</si>
  <si>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</si>
  <si>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</si>
  <si>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</si>
  <si>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</si>
  <si>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</si>
  <si>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</si>
  <si>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</si>
  <si>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</si>
  <si>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</si>
  <si>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</si>
  <si>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</si>
  <si>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</si>
  <si>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</si>
  <si>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</si>
  <si>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</si>
  <si>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</si>
  <si>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</si>
  <si>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</si>
  <si>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</si>
  <si>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</si>
  <si>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</si>
  <si>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</si>
  <si>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</si>
  <si>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</si>
  <si>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</si>
  <si>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</si>
  <si>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</si>
  <si>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</si>
  <si>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</si>
  <si>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</si>
  <si>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</si>
  <si>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</si>
  <si>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</si>
  <si>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</si>
  <si>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</si>
  <si>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</si>
  <si>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</si>
  <si>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</si>
  <si>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</si>
  <si>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</si>
  <si>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</si>
  <si>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</si>
  <si>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</si>
  <si>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</si>
  <si>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</si>
  <si>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</si>
  <si>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</si>
  <si>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</si>
  <si>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</si>
  <si>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</si>
  <si>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</si>
  <si>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</si>
  <si>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</si>
  <si>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</si>
  <si>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</si>
  <si>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</si>
  <si>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</si>
  <si>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</si>
  <si>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</si>
  <si>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</si>
  <si>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</si>
  <si>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</si>
  <si>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</si>
  <si>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</si>
  <si>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</si>
  <si>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</si>
  <si>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</si>
  <si>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</si>
  <si>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</si>
  <si>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</si>
  <si>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</si>
  <si>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</si>
  <si>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</si>
  <si>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</si>
  <si>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</si>
  <si>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</si>
  <si>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</si>
  <si>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</si>
  <si>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</si>
  <si>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</si>
  <si>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</si>
  <si>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</si>
  <si>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</si>
  <si>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</si>
  <si>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</si>
  <si>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</si>
  <si>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</si>
  <si>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</si>
  <si>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</si>
  <si>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</si>
  <si>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</si>
  <si>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</si>
  <si>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</si>
  <si>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</si>
  <si>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</si>
  <si>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</si>
  <si>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</si>
  <si>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</si>
  <si>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</si>
  <si>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</si>
  <si>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</si>
  <si>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</si>
  <si>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</si>
  <si>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</si>
  <si>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</si>
  <si>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</si>
  <si>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</si>
  <si>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</si>
  <si>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</si>
  <si>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</si>
  <si>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</si>
  <si>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</si>
  <si>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</si>
  <si>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</si>
  <si>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</si>
  <si>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</si>
  <si>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</si>
  <si>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</si>
  <si>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</si>
  <si>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</si>
  <si>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</si>
  <si>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</si>
  <si>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</si>
  <si>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</si>
  <si>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</si>
  <si>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</si>
  <si>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</si>
  <si>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</si>
  <si>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</si>
  <si>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</si>
  <si>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</si>
  <si>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</si>
  <si>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</si>
  <si>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</si>
  <si>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</si>
  <si>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</si>
  <si>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</si>
  <si>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</si>
  <si>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</si>
  <si>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</si>
  <si>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</si>
  <si>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</si>
  <si>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</si>
  <si>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</si>
  <si>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</si>
  <si>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</si>
  <si>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</si>
  <si>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</si>
  <si>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</si>
  <si>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</si>
  <si>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</si>
  <si>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</si>
  <si>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</si>
  <si>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</si>
  <si>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</si>
  <si>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</si>
  <si>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</si>
  <si>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</si>
  <si>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</si>
  <si>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</si>
  <si>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</si>
  <si>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</si>
  <si>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</si>
  <si>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</si>
  <si>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</si>
  <si>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</si>
  <si>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</si>
  <si>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</si>
  <si>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</si>
  <si>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</si>
  <si>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</si>
  <si>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</si>
  <si>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</si>
  <si>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</si>
  <si>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</si>
  <si>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</si>
  <si>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</si>
  <si>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</si>
  <si>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</si>
  <si>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</si>
  <si>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</si>
  <si>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</si>
  <si>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</si>
  <si>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</si>
  <si>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</si>
  <si>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</si>
  <si>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</si>
  <si>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</si>
  <si>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</si>
  <si>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</si>
  <si>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</si>
  <si>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</si>
  <si>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</si>
  <si>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</si>
  <si>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</si>
  <si>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</si>
  <si>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</si>
  <si>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</si>
  <si>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</si>
  <si>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</si>
  <si>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</si>
  <si>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</si>
  <si>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</si>
  <si>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</si>
  <si>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</si>
  <si>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</si>
  <si>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</si>
  <si>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</si>
  <si>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</si>
  <si>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</si>
  <si>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</si>
  <si>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</si>
  <si>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</si>
  <si>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</si>
  <si>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</si>
  <si>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</si>
  <si>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</si>
  <si>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</si>
  <si>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</si>
  <si>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</si>
  <si>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</si>
  <si>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</si>
  <si>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</si>
  <si>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</si>
  <si>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</si>
  <si>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</si>
  <si>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</si>
  <si>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</si>
  <si>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</si>
  <si>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</si>
  <si>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</si>
  <si>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</si>
  <si>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</si>
  <si>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</si>
  <si>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</si>
  <si>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</si>
  <si>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</si>
  <si>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</si>
  <si>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</si>
  <si>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</si>
  <si>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</si>
  <si>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</si>
  <si>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</si>
  <si>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</si>
  <si>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</si>
  <si>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</si>
  <si>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</si>
  <si>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</si>
  <si>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</si>
  <si>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</si>
  <si>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</si>
  <si>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</si>
  <si>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</si>
  <si>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</si>
  <si>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</si>
  <si>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</si>
  <si>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</si>
  <si>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</si>
  <si>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</si>
  <si>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</si>
  <si>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</si>
  <si>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</si>
  <si>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</si>
  <si>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</si>
  <si>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</si>
  <si>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</si>
  <si>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</si>
  <si>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</si>
  <si>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</si>
  <si>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</si>
  <si>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</si>
  <si>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</si>
  <si>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</si>
  <si>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</si>
  <si>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</si>
  <si>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</si>
  <si>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</si>
  <si>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</si>
  <si>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</si>
  <si>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</si>
  <si>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</si>
  <si>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</si>
  <si>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</si>
  <si>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</si>
  <si>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</si>
  <si>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</si>
  <si>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</si>
  <si>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</si>
  <si>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</si>
  <si>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</si>
  <si>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</si>
  <si>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</si>
  <si>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</si>
  <si>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</si>
  <si>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</si>
  <si>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</si>
  <si>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</si>
  <si>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</si>
  <si>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</si>
  <si>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</si>
  <si>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</si>
  <si>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</si>
  <si>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</si>
  <si>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</si>
  <si>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</si>
  <si>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</si>
  <si>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</si>
  <si>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</si>
  <si>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</si>
  <si>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</si>
  <si>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</si>
  <si>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</si>
  <si>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</si>
  <si>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</si>
  <si>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</si>
  <si>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</si>
  <si>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</si>
  <si>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</si>
  <si>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</si>
  <si>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</si>
  <si>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</si>
  <si>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</si>
  <si>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</si>
  <si>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</si>
  <si>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</si>
  <si>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</si>
  <si>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</si>
  <si>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</si>
  <si>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</si>
  <si>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</si>
  <si>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</si>
  <si>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</si>
  <si>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</si>
  <si>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</si>
  <si>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</si>
  <si>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</si>
  <si>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</si>
  <si>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</si>
  <si>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</si>
  <si>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</si>
  <si>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</si>
  <si>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</si>
  <si>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</si>
  <si>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</si>
  <si>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</si>
  <si>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</si>
  <si>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</si>
  <si>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</si>
  <si>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</si>
  <si>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</si>
  <si>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</si>
  <si>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</si>
  <si>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</si>
  <si>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</si>
  <si>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</si>
  <si>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</si>
  <si>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</si>
  <si>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</si>
  <si>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</si>
  <si>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</si>
  <si>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</si>
  <si>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</si>
  <si>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</si>
  <si>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</si>
  <si>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</si>
  <si>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</si>
  <si>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</si>
  <si>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</si>
  <si>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</si>
  <si>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</si>
  <si>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</si>
  <si>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</si>
  <si>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</si>
  <si>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</si>
  <si>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</si>
  <si>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</si>
  <si>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</si>
  <si>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</si>
  <si>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</si>
  <si>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</si>
  <si>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</si>
  <si>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</si>
  <si>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</si>
  <si>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</si>
  <si>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</si>
  <si>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</si>
  <si>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</si>
  <si>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</si>
  <si>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</si>
  <si>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</si>
  <si>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</si>
  <si>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</si>
  <si>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</si>
  <si>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</si>
  <si>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</si>
  <si>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</si>
  <si>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</si>
  <si>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</si>
  <si>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</si>
  <si>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</si>
  <si>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</si>
  <si>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</si>
  <si>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</si>
  <si>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</si>
  <si>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</si>
  <si>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</si>
  <si>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</si>
  <si>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</si>
  <si>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</si>
  <si>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</si>
  <si>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</si>
  <si>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</si>
  <si>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</si>
  <si>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</si>
  <si>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</si>
  <si>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</si>
  <si>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</si>
  <si>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</si>
  <si>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</si>
  <si>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</si>
  <si>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</si>
  <si>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</si>
  <si>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</si>
  <si>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</si>
  <si>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</si>
  <si>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</si>
  <si>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</si>
  <si>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</si>
  <si>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</si>
  <si>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</si>
  <si>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</si>
  <si>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</si>
  <si>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</si>
  <si>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</si>
  <si>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</si>
  <si>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</si>
  <si>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</si>
  <si>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</si>
  <si>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</si>
  <si>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</si>
  <si>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</si>
  <si>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</si>
  <si>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</si>
  <si>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</si>
  <si>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</si>
  <si>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</si>
  <si>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</si>
  <si>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</si>
  <si>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</si>
  <si>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</si>
  <si>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</si>
  <si>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</si>
  <si>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</si>
  <si>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</si>
  <si>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</si>
  <si>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</si>
  <si>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</si>
  <si>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</si>
  <si>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</si>
  <si>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</si>
  <si>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</si>
  <si>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</si>
  <si>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</si>
  <si>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</si>
  <si>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</si>
  <si>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</si>
  <si>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</si>
  <si>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</si>
  <si>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</si>
  <si>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</si>
  <si>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</si>
  <si>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</si>
  <si>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</si>
  <si>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</si>
  <si>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</si>
  <si>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</si>
  <si>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</si>
  <si>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</si>
  <si>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</si>
  <si>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</si>
  <si>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</si>
  <si>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</si>
  <si>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</si>
  <si>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</si>
  <si>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</si>
  <si>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</si>
  <si>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</si>
  <si>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</si>
  <si>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</si>
  <si>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</si>
  <si>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</si>
  <si>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</si>
  <si>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</si>
  <si>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</si>
  <si>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</si>
  <si>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</si>
  <si>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</si>
  <si>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</si>
  <si>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</si>
  <si>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</si>
  <si>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</si>
  <si>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</si>
  <si>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</si>
  <si>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</si>
  <si>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</si>
  <si>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</si>
  <si>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</si>
  <si>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</si>
  <si>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</si>
  <si>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</si>
  <si>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</si>
  <si>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</si>
  <si>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</si>
  <si>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</si>
  <si>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</si>
  <si>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</si>
  <si>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</si>
  <si>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</si>
  <si>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</si>
  <si>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</si>
  <si>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</si>
  <si>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</si>
  <si>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</si>
  <si>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</si>
  <si>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</si>
  <si>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</si>
  <si>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</si>
  <si>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</si>
  <si>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</si>
  <si>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</si>
  <si>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</si>
  <si>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</si>
  <si>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</si>
  <si>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</si>
  <si>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</si>
  <si>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</si>
  <si>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</si>
  <si>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</si>
  <si>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</si>
  <si>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</si>
  <si>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</si>
  <si>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</si>
  <si>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</si>
  <si>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</si>
  <si>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</si>
  <si>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</si>
  <si>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</si>
  <si>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</si>
  <si>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</si>
  <si>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</si>
  <si>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</si>
  <si>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</si>
  <si>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</si>
  <si>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</si>
  <si>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</si>
  <si>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</si>
  <si>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</si>
  <si>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</si>
  <si>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</si>
  <si>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</si>
  <si>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</si>
  <si>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</si>
  <si>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</si>
  <si>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</si>
  <si>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</si>
  <si>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</si>
  <si>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</si>
  <si>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</si>
  <si>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</si>
  <si>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</si>
  <si>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</si>
  <si>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</si>
  <si>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</si>
  <si>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</si>
  <si>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</si>
  <si>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</si>
  <si>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</si>
  <si>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</si>
  <si>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</si>
  <si>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</si>
  <si>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</si>
  <si>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</si>
  <si>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</si>
  <si>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</si>
  <si>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</si>
  <si>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</si>
  <si>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</si>
  <si>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</si>
  <si>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</si>
  <si>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</si>
  <si>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</si>
  <si>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</si>
  <si>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</si>
  <si>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</si>
  <si>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</si>
  <si>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</si>
  <si>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</si>
  <si>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</si>
  <si>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</si>
  <si>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</si>
  <si>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</si>
  <si>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</si>
  <si>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</si>
  <si>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</si>
  <si>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</si>
  <si>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</si>
  <si>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</si>
  <si>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</si>
  <si>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</si>
  <si>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</si>
  <si>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</si>
  <si>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</si>
  <si>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</si>
  <si>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</si>
  <si>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</si>
  <si>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</si>
  <si>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</si>
  <si>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</si>
  <si>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</si>
  <si>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</si>
  <si>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</si>
  <si>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</si>
  <si>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</si>
  <si>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</si>
  <si>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</si>
  <si>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</si>
  <si>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</si>
  <si>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</si>
  <si>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</si>
  <si>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</si>
  <si>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</si>
  <si>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</si>
  <si>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</si>
  <si>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</si>
  <si>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</si>
  <si>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</si>
  <si>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</si>
  <si>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</si>
  <si>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</si>
  <si>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</si>
  <si>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</si>
  <si>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</si>
  <si>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</si>
  <si>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</si>
  <si>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</si>
  <si>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</si>
  <si>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</si>
  <si>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</si>
  <si>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</si>
  <si>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</si>
  <si>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</si>
  <si>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</si>
  <si>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</si>
  <si>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</si>
  <si>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</si>
  <si>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</si>
  <si>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</si>
  <si>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</si>
  <si>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</si>
  <si>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</si>
  <si>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</si>
  <si>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</si>
  <si>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</si>
  <si>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</si>
  <si>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</si>
  <si>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</si>
  <si>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</si>
  <si>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</si>
  <si>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</si>
  <si>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</si>
  <si>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</si>
  <si>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</si>
  <si>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</si>
  <si>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</si>
  <si>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</si>
  <si>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</si>
  <si>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</si>
  <si>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</si>
  <si>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</si>
  <si>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</si>
  <si>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</si>
  <si>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</si>
  <si>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</si>
  <si>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</si>
  <si>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</si>
  <si>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</si>
  <si>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</si>
  <si>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</si>
  <si>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</si>
  <si>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</si>
  <si>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</si>
  <si>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</si>
  <si>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</si>
  <si>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</si>
  <si>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</si>
  <si>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</si>
  <si>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</si>
  <si>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</si>
  <si>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</si>
  <si>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</si>
  <si>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</si>
  <si>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</si>
  <si>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</si>
  <si>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</si>
  <si>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</si>
  <si>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</si>
  <si>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</si>
  <si>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</si>
  <si>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</si>
  <si>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</si>
  <si>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</si>
  <si>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</si>
  <si>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</si>
  <si>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</si>
  <si>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</si>
  <si>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</si>
  <si>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</si>
  <si>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</si>
  <si>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</si>
  <si>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</si>
  <si>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</si>
  <si>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</si>
  <si>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</si>
  <si>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</si>
  <si>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</si>
  <si>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</si>
  <si>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</si>
  <si>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</si>
  <si>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</si>
  <si>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</si>
  <si>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</si>
  <si>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</si>
  <si>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</si>
  <si>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</si>
  <si>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</si>
  <si>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</si>
  <si>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</si>
  <si>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</si>
  <si>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</si>
  <si>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</si>
  <si>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</si>
  <si>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</si>
  <si>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</si>
  <si>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</si>
  <si>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</si>
  <si>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</si>
  <si>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</si>
  <si>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</si>
  <si>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</si>
  <si>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</si>
  <si>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</si>
  <si>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</si>
  <si>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</si>
  <si>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</si>
  <si>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</si>
  <si>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</si>
  <si>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</si>
  <si>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</si>
  <si>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</si>
  <si>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</si>
  <si>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</si>
  <si>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</si>
  <si>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</si>
  <si>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</si>
  <si>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</si>
  <si>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</si>
  <si>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</si>
  <si>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</si>
  <si>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</si>
  <si>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</si>
  <si>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</si>
  <si>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</si>
  <si>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</si>
  <si>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</si>
  <si>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</si>
  <si>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</si>
  <si>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</si>
  <si>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</si>
  <si>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</si>
  <si>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</si>
  <si>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</si>
  <si>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</si>
  <si>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</si>
  <si>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</si>
  <si>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</si>
  <si>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</si>
  <si>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</si>
  <si>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</si>
  <si>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</si>
  <si>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</si>
  <si>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</si>
  <si>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</si>
  <si>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</si>
  <si>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</si>
  <si>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</si>
  <si>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</si>
  <si>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</si>
  <si>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</si>
  <si>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</si>
  <si>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</si>
  <si>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</si>
  <si>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</si>
  <si>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</si>
  <si>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</si>
  <si>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</si>
  <si>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</si>
  <si>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</si>
  <si>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</si>
  <si>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</si>
  <si>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</si>
  <si>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</si>
  <si>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</si>
  <si>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</si>
  <si>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</si>
  <si>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</si>
  <si>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</si>
  <si>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</si>
  <si>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</si>
  <si>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</si>
  <si>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</si>
  <si>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</si>
  <si>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</si>
  <si>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</si>
  <si>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</si>
  <si>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</si>
  <si>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</si>
  <si>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</si>
  <si>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</si>
  <si>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</si>
  <si>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</si>
  <si>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</si>
  <si>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</si>
  <si>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</si>
  <si>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</si>
  <si>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</si>
  <si>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</si>
  <si>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</si>
  <si>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</si>
  <si>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</si>
  <si>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</si>
  <si>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</si>
  <si>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</si>
  <si>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</si>
  <si>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</si>
  <si>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</si>
  <si>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</si>
  <si>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</si>
  <si>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</si>
  <si>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</si>
  <si>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</si>
  <si>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</si>
  <si>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</si>
  <si>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</si>
  <si>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</si>
  <si>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</si>
  <si>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</si>
  <si>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</si>
  <si>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</si>
  <si>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</si>
  <si>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</si>
  <si>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</si>
  <si>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</si>
  <si>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</si>
  <si>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</si>
  <si>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</si>
  <si>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</si>
  <si>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</si>
  <si>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</si>
  <si>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</si>
  <si>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</si>
  <si>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</si>
  <si>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</si>
  <si>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</si>
  <si>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</si>
  <si>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</si>
  <si>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</si>
  <si>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</si>
  <si>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</si>
  <si>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</si>
  <si>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</si>
  <si>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</si>
  <si>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</si>
  <si>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</si>
  <si>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</si>
  <si>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</si>
  <si>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</si>
  <si>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</si>
  <si>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</si>
  <si>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</si>
  <si>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</si>
  <si>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</si>
  <si>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</si>
  <si>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</si>
  <si>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</si>
  <si>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</si>
  <si>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</si>
  <si>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</si>
  <si>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</si>
  <si>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</si>
  <si>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</si>
  <si>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</si>
  <si>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</si>
  <si>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</si>
  <si>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</si>
  <si>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</si>
  <si>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</si>
  <si>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</si>
  <si>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</si>
  <si>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</si>
  <si>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</si>
  <si>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</si>
  <si>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</si>
  <si>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</si>
  <si>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</si>
  <si>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</si>
  <si>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</si>
  <si>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</si>
  <si>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</si>
  <si>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</si>
  <si>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</si>
  <si>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</si>
  <si>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</si>
  <si>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</si>
  <si>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</si>
  <si>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</si>
  <si>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</si>
  <si>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</si>
  <si>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</si>
  <si>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</si>
  <si>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</si>
  <si>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</si>
  <si>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</si>
  <si>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</si>
  <si>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</si>
  <si>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</si>
  <si>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</si>
  <si>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</si>
  <si>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</si>
  <si>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</si>
  <si>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</si>
  <si>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</si>
  <si>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</si>
  <si>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</si>
  <si>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</si>
  <si>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</si>
  <si>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</si>
  <si>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</si>
  <si>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</si>
  <si>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</si>
  <si>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</si>
  <si>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</si>
  <si>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</si>
  <si>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</si>
  <si>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</si>
  <si>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</si>
  <si>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</si>
  <si>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</si>
  <si>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</si>
  <si>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</si>
  <si>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</si>
  <si>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</si>
  <si>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</si>
  <si>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</si>
  <si>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</si>
  <si>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</si>
  <si>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</si>
  <si>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</si>
  <si>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</si>
  <si>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</si>
  <si>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</si>
  <si>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</si>
  <si>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</si>
  <si>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</si>
  <si>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</si>
  <si>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</si>
  <si>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</si>
  <si>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</si>
  <si>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</si>
  <si>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</si>
  <si>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</si>
  <si>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</si>
  <si>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</si>
  <si>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</si>
  <si>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</si>
  <si>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</si>
  <si>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</si>
  <si>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</si>
  <si>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</si>
  <si>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</si>
  <si>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</si>
  <si>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</si>
  <si>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</si>
  <si>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</si>
  <si>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</si>
  <si>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</si>
  <si>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</si>
  <si>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</si>
  <si>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</si>
  <si>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</si>
  <si>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</si>
  <si>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</si>
  <si>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</si>
  <si>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</si>
  <si>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</si>
  <si>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</si>
  <si>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</si>
  <si>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</si>
  <si>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</si>
  <si>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</si>
  <si>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</si>
  <si>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</si>
  <si>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</si>
  <si>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</si>
  <si>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</si>
  <si>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</si>
  <si>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</si>
  <si>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</si>
  <si>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</si>
  <si>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</si>
  <si>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</si>
  <si>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</si>
  <si>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</si>
  <si>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</si>
  <si>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</si>
  <si>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</si>
  <si>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</si>
  <si>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</si>
  <si>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</si>
  <si>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</si>
  <si>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</si>
  <si>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</si>
  <si>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</si>
  <si>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</si>
  <si>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</si>
  <si>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</si>
  <si>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</si>
  <si>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</si>
  <si>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</si>
  <si>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</si>
  <si>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</si>
  <si>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</si>
  <si>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</si>
  <si>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</si>
  <si>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</si>
  <si>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</si>
  <si>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</si>
  <si>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</si>
  <si>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</si>
  <si>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</si>
  <si>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</si>
  <si>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</si>
  <si>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</si>
  <si>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</si>
  <si>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</si>
  <si>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</si>
  <si>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</si>
  <si>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</si>
  <si>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</si>
  <si>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</si>
  <si>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</si>
  <si>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</si>
  <si>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</si>
  <si>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</si>
  <si>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</si>
  <si>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</si>
  <si>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</si>
  <si>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</si>
  <si>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</si>
  <si>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</si>
  <si>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</si>
  <si>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</si>
  <si>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</si>
  <si>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</si>
  <si>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</si>
  <si>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</si>
  <si>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</si>
  <si>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</si>
  <si>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</si>
  <si>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</si>
  <si>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</si>
  <si>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</si>
  <si>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</si>
  <si>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</si>
  <si>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</si>
  <si>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</si>
  <si>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</si>
  <si>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</si>
  <si>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</si>
  <si>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</si>
  <si>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</si>
  <si>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</si>
  <si>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</si>
  <si>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</si>
  <si>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</si>
  <si>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</si>
  <si>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</si>
  <si>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</si>
  <si>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</si>
  <si>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</si>
  <si>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</si>
  <si>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</si>
  <si>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</si>
  <si>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</si>
  <si>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</si>
  <si>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</si>
  <si>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</si>
  <si>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</si>
  <si>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</si>
  <si>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</si>
  <si>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</si>
  <si>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</si>
  <si>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</si>
  <si>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</si>
  <si>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</si>
  <si>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</si>
  <si>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</si>
  <si>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</si>
  <si>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</si>
  <si>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</si>
  <si>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</si>
  <si>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</si>
  <si>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</si>
  <si>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</si>
  <si>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</si>
  <si>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</si>
  <si>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</si>
  <si>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</si>
  <si>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</si>
  <si>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</si>
  <si>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</si>
  <si>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</si>
  <si>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</si>
  <si>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</si>
  <si>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</si>
  <si>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</si>
  <si>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</si>
  <si>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</si>
  <si>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</si>
  <si>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</si>
  <si>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</si>
  <si>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</si>
  <si>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</si>
  <si>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</si>
  <si>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</si>
  <si>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</si>
  <si>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</si>
  <si>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</si>
  <si>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</si>
  <si>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</si>
  <si>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</si>
  <si>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</si>
  <si>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</si>
  <si>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</si>
  <si>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</si>
  <si>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</si>
  <si>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</si>
  <si>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</si>
  <si>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</si>
  <si>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</si>
  <si>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</si>
  <si>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</si>
  <si>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</si>
  <si>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</si>
  <si>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</si>
  <si>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</si>
  <si>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</si>
  <si>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</si>
  <si>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</si>
  <si>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</si>
  <si>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</si>
  <si>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</si>
  <si>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</si>
  <si>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</si>
  <si>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</si>
  <si>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</si>
  <si>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</si>
  <si>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</si>
  <si>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</si>
  <si>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</si>
  <si>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</si>
  <si>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</si>
  <si>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</si>
  <si>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</si>
  <si>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</si>
  <si>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</si>
  <si>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</si>
  <si>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</si>
  <si>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</si>
  <si>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</si>
  <si>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</si>
  <si>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</si>
  <si>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</si>
  <si>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</si>
  <si>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</si>
  <si>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</si>
  <si>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</si>
  <si>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</si>
  <si>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</si>
  <si>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</si>
  <si>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</si>
  <si>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</si>
  <si>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</si>
  <si>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</si>
  <si>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</si>
  <si>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</si>
  <si>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</si>
  <si>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</si>
  <si>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</si>
  <si>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</si>
  <si>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</si>
  <si>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</si>
  <si>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</si>
  <si>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</si>
  <si>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</si>
  <si>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</si>
  <si>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</si>
  <si>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</si>
  <si>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</si>
  <si>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</si>
  <si>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</si>
  <si>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</si>
  <si>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</si>
  <si>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</si>
  <si>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</si>
  <si>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</si>
  <si>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</si>
  <si>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</si>
  <si>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</si>
  <si>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</si>
  <si>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</si>
  <si>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</si>
  <si>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</si>
  <si>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</si>
  <si>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</si>
  <si>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</si>
  <si>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</si>
  <si>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</si>
  <si>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</si>
  <si>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</si>
  <si>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</si>
  <si>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</si>
  <si>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</si>
  <si>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</si>
  <si>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</si>
  <si>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</si>
  <si>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</si>
  <si>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</si>
  <si>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</si>
  <si>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</si>
  <si>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</si>
  <si>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</si>
  <si>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</si>
  <si>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</si>
  <si>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</si>
  <si>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</si>
  <si>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</si>
  <si>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</si>
  <si>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</si>
  <si>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</si>
  <si>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</si>
  <si>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</si>
  <si>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</si>
  <si>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</si>
  <si>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</si>
  <si>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</si>
  <si>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</si>
  <si>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</si>
  <si>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</si>
  <si>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</si>
  <si>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</si>
  <si>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</si>
  <si>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</si>
  <si>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</si>
  <si>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</si>
  <si>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</si>
  <si>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</si>
  <si>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</si>
  <si>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</si>
  <si>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</si>
  <si>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</si>
  <si>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</si>
  <si>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</si>
  <si>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</si>
  <si>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</si>
  <si>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</si>
  <si>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</si>
  <si>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</si>
  <si>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</si>
  <si>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</si>
  <si>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</si>
  <si>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</si>
  <si>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</si>
  <si>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</si>
  <si>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</si>
  <si>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</si>
  <si>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</si>
  <si>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</si>
  <si>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</si>
  <si>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</si>
  <si>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</si>
  <si>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</si>
  <si>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</si>
  <si>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</si>
  <si>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</si>
  <si>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</si>
  <si>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</si>
  <si>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</si>
  <si>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</si>
  <si>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</si>
  <si>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</si>
  <si>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</si>
  <si>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</si>
  <si>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</si>
  <si>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</si>
  <si>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</si>
  <si>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</si>
  <si>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</si>
  <si>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</si>
  <si>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</si>
  <si>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</si>
  <si>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</si>
  <si>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</si>
  <si>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</si>
  <si>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</si>
  <si>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</si>
  <si>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</si>
  <si>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</si>
  <si>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</si>
  <si>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</si>
  <si>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</si>
  <si>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</si>
  <si>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</si>
  <si>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</si>
  <si>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</si>
  <si>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</si>
  <si>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</si>
  <si>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</si>
  <si>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</si>
  <si>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</si>
  <si>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</si>
  <si>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</si>
  <si>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</si>
  <si>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</si>
  <si>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</si>
  <si>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</si>
  <si>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</si>
  <si>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</si>
  <si>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</si>
  <si>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</si>
  <si>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</si>
  <si>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</si>
  <si>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</si>
  <si>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</si>
  <si>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</si>
  <si>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</si>
  <si>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</si>
  <si>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</si>
  <si>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</si>
  <si>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</si>
  <si>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</si>
  <si>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</si>
  <si>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</si>
  <si>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</si>
  <si>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</si>
  <si>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</si>
  <si>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</si>
  <si>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</si>
  <si>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</si>
  <si>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</si>
  <si>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</si>
  <si>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</si>
  <si>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</si>
  <si>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</si>
  <si>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</si>
  <si>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</si>
  <si>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</si>
  <si>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</si>
  <si>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</si>
  <si>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</si>
  <si>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</si>
  <si>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</si>
  <si>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</si>
  <si>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</si>
  <si>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</si>
  <si>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</si>
  <si>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</si>
  <si>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</si>
  <si>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</si>
  <si>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</si>
  <si>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</si>
  <si>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</si>
  <si>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</si>
  <si>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</si>
  <si>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</si>
  <si>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</si>
  <si>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</si>
  <si>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</si>
  <si>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</si>
  <si>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</si>
  <si>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</si>
  <si>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</si>
  <si>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</si>
  <si>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</si>
  <si>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</si>
  <si>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</si>
  <si>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</si>
  <si>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</si>
  <si>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</si>
  <si>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</si>
  <si>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</si>
  <si>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</si>
  <si>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</si>
  <si>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</si>
  <si>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</si>
  <si>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</si>
  <si>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</si>
  <si>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</si>
  <si>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</si>
  <si>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</si>
  <si>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</si>
  <si>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</si>
  <si>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</si>
  <si>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</si>
  <si>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</si>
  <si>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</si>
  <si>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</si>
  <si>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</si>
  <si>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</si>
  <si>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</si>
  <si>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</si>
  <si>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</si>
  <si>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</si>
  <si>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</si>
  <si>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</si>
  <si>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</si>
  <si>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</si>
  <si>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</si>
  <si>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</si>
  <si>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</si>
  <si>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</si>
  <si>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</si>
  <si>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</si>
  <si>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</si>
  <si>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</si>
  <si>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</si>
  <si>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</si>
  <si>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</si>
  <si>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</si>
  <si>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</si>
  <si>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</si>
  <si>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</si>
  <si>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</si>
  <si>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</si>
  <si>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</si>
  <si>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</si>
  <si>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</si>
  <si>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</si>
  <si>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</si>
  <si>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</si>
  <si>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</si>
  <si>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</si>
  <si>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</si>
  <si>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</si>
  <si>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</si>
  <si>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</si>
  <si>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</si>
  <si>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</si>
  <si>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</si>
  <si>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</si>
  <si>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</si>
  <si>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</si>
  <si>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</si>
  <si>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</si>
  <si>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</si>
  <si>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</si>
  <si>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</si>
  <si>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</si>
  <si>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</si>
  <si>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</si>
  <si>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</si>
  <si>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</si>
  <si>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</si>
  <si>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</si>
  <si>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</si>
  <si>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</si>
  <si>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</si>
  <si>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</si>
  <si>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</si>
  <si>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</si>
  <si>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</si>
  <si>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</si>
  <si>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</si>
  <si>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</si>
  <si>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</si>
  <si>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</si>
  <si>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</si>
  <si>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</si>
  <si>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</si>
  <si>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</si>
  <si>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</si>
  <si>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</si>
  <si>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</si>
  <si>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</si>
  <si>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</si>
  <si>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</si>
  <si>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</si>
  <si>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</si>
  <si>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</si>
  <si>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</si>
  <si>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</si>
  <si>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</si>
  <si>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</si>
  <si>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</si>
  <si>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</si>
  <si>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</si>
  <si>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</si>
  <si>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</si>
  <si>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</si>
  <si>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</si>
  <si>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</si>
  <si>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</si>
  <si>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</si>
  <si>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</si>
  <si>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</si>
  <si>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</si>
  <si>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</si>
  <si>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</si>
  <si>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</si>
  <si>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</si>
  <si>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</si>
  <si>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</si>
  <si>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</si>
  <si>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</si>
  <si>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</si>
  <si>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</si>
  <si>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</si>
  <si>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</si>
  <si>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</si>
  <si>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</si>
  <si>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</si>
  <si>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</si>
  <si>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</si>
  <si>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</si>
  <si>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</si>
  <si>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</si>
  <si>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</si>
  <si>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</si>
  <si>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</si>
  <si>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</si>
  <si>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</si>
  <si>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</si>
  <si>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</si>
  <si>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</si>
  <si>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</si>
  <si>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</si>
  <si>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</si>
  <si>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</si>
  <si>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</si>
  <si>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</si>
  <si>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</si>
  <si>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</si>
  <si>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</si>
  <si>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</si>
  <si>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</si>
  <si>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</si>
  <si>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</si>
  <si>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</si>
  <si>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</si>
  <si>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</si>
  <si>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</si>
  <si>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</si>
  <si>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</si>
  <si>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</si>
  <si>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</si>
  <si>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</si>
  <si>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</si>
  <si>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</si>
  <si>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</si>
  <si>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</si>
  <si>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</si>
  <si>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</si>
  <si>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</si>
  <si>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</si>
  <si>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</si>
  <si>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</si>
  <si>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</si>
  <si>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</si>
  <si>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</si>
  <si>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</si>
  <si>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</si>
  <si>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</si>
  <si>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</si>
  <si>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</si>
  <si>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</si>
  <si>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</si>
  <si>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</si>
  <si>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</si>
  <si>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</si>
  <si>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</si>
  <si>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</si>
  <si>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</si>
  <si>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</si>
  <si>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</si>
  <si>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</si>
  <si>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</si>
  <si>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</si>
  <si>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</si>
  <si>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</si>
  <si>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</si>
  <si>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</si>
  <si>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</si>
  <si>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</si>
  <si>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</si>
  <si>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</si>
  <si>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</si>
  <si>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</si>
  <si>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</si>
  <si>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</si>
  <si>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</si>
  <si>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</si>
  <si>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</si>
  <si>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</si>
  <si>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</si>
  <si>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</si>
  <si>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</si>
  <si>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</si>
  <si>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</si>
  <si>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</si>
  <si>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</si>
  <si>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</si>
  <si>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</si>
  <si>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</si>
  <si>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</si>
  <si>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</si>
  <si>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</si>
  <si>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</si>
  <si>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</si>
  <si>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</si>
  <si>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</si>
  <si>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</si>
  <si>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</si>
  <si>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</si>
  <si>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</si>
  <si>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</si>
  <si>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</si>
  <si>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</si>
  <si>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</si>
  <si>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</si>
  <si>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</si>
  <si>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</si>
  <si>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</si>
  <si>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</si>
  <si>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</si>
  <si>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</si>
  <si>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</si>
  <si>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</si>
  <si>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</si>
  <si>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</si>
  <si>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</si>
  <si>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</si>
  <si>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</si>
  <si>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</si>
  <si>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</si>
  <si>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</si>
  <si>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</si>
  <si>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</si>
  <si>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</si>
  <si>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</si>
  <si>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</si>
  <si>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</si>
  <si>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</si>
  <si>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</si>
  <si>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</si>
  <si>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</si>
  <si>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</si>
  <si>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</si>
  <si>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</si>
  <si>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</si>
  <si>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</si>
  <si>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</si>
  <si>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</si>
  <si>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</si>
  <si>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</si>
  <si>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</si>
  <si>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</si>
  <si>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</si>
  <si>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</si>
  <si>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</si>
  <si>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</si>
  <si>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</si>
  <si>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</si>
  <si>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</si>
  <si>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</si>
  <si>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</si>
  <si>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</si>
  <si>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</si>
  <si>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</si>
  <si>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</si>
  <si>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</si>
  <si>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</si>
  <si>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</si>
  <si>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</si>
  <si>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</si>
  <si>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</si>
  <si>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</si>
  <si>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</si>
  <si>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</si>
  <si>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</si>
  <si>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</si>
  <si>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</si>
  <si>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</si>
  <si>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</si>
  <si>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</si>
  <si>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</si>
  <si>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</si>
  <si>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</si>
  <si>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</si>
  <si>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</si>
  <si>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</si>
  <si>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</si>
  <si>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</si>
  <si>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</si>
  <si>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</si>
  <si>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</si>
  <si>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</si>
  <si>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</si>
  <si>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</si>
  <si>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</si>
  <si>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</si>
  <si>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</si>
  <si>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</si>
  <si>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</si>
  <si>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</si>
  <si>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</si>
  <si>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</si>
  <si>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</si>
  <si>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</si>
  <si>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</si>
  <si>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</si>
  <si>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</si>
  <si>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</si>
  <si>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</si>
  <si>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</si>
  <si>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</si>
  <si>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</si>
  <si>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</si>
  <si>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</si>
  <si>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</si>
  <si>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</si>
  <si>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</si>
  <si>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</si>
  <si>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</si>
  <si>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</si>
  <si>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</si>
  <si>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</si>
  <si>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</si>
  <si>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</si>
  <si>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</si>
  <si>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</si>
  <si>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</si>
  <si>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</si>
  <si>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</si>
  <si>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</si>
  <si>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</si>
  <si>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</si>
  <si>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</si>
  <si>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</si>
  <si>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</si>
  <si>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</si>
  <si>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</si>
  <si>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</si>
  <si>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</si>
  <si>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</si>
  <si>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</si>
  <si>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</si>
  <si>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</si>
  <si>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</si>
  <si>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</si>
  <si>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</si>
  <si>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</si>
  <si>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</si>
  <si>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</si>
  <si>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</si>
  <si>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</si>
  <si>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</si>
  <si>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</si>
  <si>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</si>
  <si>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</si>
  <si>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</si>
  <si>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</si>
  <si>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</si>
  <si>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</si>
  <si>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</si>
  <si>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</si>
  <si>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</si>
  <si>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</si>
  <si>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</si>
  <si>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</si>
  <si>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</si>
  <si>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</si>
  <si>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</si>
  <si>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</si>
  <si>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</si>
  <si>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</si>
  <si>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</si>
  <si>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</si>
  <si>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</si>
  <si>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</si>
  <si>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</si>
  <si>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</si>
  <si>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</si>
  <si>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</si>
  <si>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</si>
  <si>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</si>
  <si>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</si>
  <si>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</si>
  <si>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</si>
  <si>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</si>
  <si>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</si>
  <si>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</si>
  <si>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</si>
  <si>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</si>
  <si>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</si>
  <si>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</si>
  <si>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</si>
  <si>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</si>
  <si>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</si>
  <si>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</si>
  <si>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</si>
  <si>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</si>
  <si>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</si>
  <si>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</si>
  <si>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</si>
  <si>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</si>
  <si>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</si>
  <si>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</si>
  <si>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</si>
  <si>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</si>
  <si>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</si>
  <si>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</si>
  <si>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</si>
  <si>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</si>
  <si>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</si>
  <si>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</si>
  <si>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</si>
  <si>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</si>
  <si>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</si>
  <si>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</si>
  <si>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</si>
  <si>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</si>
  <si>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</si>
  <si>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</si>
  <si>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</si>
  <si>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</si>
  <si>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</si>
  <si>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</si>
  <si>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</si>
  <si>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</si>
  <si>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</si>
  <si>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</si>
  <si>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</si>
  <si>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</si>
  <si>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</si>
  <si>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</si>
  <si>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</si>
  <si>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</si>
  <si>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</si>
  <si>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</si>
  <si>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</si>
  <si>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</si>
  <si>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</si>
  <si>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</si>
  <si>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</si>
  <si>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</si>
  <si>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</si>
  <si>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</si>
  <si>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</si>
  <si>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</si>
  <si>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</si>
  <si>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</si>
  <si>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</si>
  <si>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</si>
  <si>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</si>
  <si>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</si>
  <si>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</si>
  <si>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</si>
  <si>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</si>
  <si>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</si>
  <si>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</si>
  <si>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</si>
  <si>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</si>
  <si>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</si>
  <si>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</si>
  <si>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</si>
  <si>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</si>
  <si>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</si>
  <si>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</si>
  <si>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</si>
  <si>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</si>
  <si>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</si>
  <si>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</si>
  <si>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</si>
  <si>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</si>
  <si>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</si>
  <si>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</si>
  <si>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</si>
  <si>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</si>
  <si>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</si>
  <si>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</si>
  <si>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</si>
  <si>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</si>
  <si>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</si>
  <si>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</si>
  <si>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</si>
  <si>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</si>
  <si>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</si>
  <si>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</si>
  <si>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</si>
  <si>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</si>
  <si>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</si>
  <si>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</si>
  <si>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</si>
  <si>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</si>
  <si>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</si>
  <si>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</si>
  <si>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</si>
  <si>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</si>
  <si>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</si>
  <si>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</si>
  <si>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</si>
  <si>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</si>
  <si>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</si>
  <si>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</si>
  <si>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</si>
  <si>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</si>
  <si>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</si>
  <si>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</si>
  <si>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</si>
  <si>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</si>
  <si>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</si>
  <si>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</si>
  <si>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</si>
  <si>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</si>
  <si>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</si>
  <si>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</si>
  <si>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</si>
  <si>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</si>
  <si>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</si>
  <si>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</si>
  <si>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</si>
  <si>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</si>
  <si>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</si>
  <si>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</si>
  <si>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</si>
  <si>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</si>
  <si>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</si>
  <si>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</si>
  <si>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</si>
  <si>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</si>
  <si>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</si>
  <si>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</si>
  <si>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</si>
  <si>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</si>
  <si>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</si>
  <si>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</si>
  <si>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</si>
  <si>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</si>
  <si>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</si>
  <si>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</si>
  <si>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</si>
  <si>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</si>
  <si>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</si>
  <si>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</si>
  <si>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</si>
  <si>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</si>
  <si>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</si>
  <si>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</si>
  <si>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</si>
  <si>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</si>
  <si>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</si>
  <si>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</si>
  <si>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</si>
  <si>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</si>
  <si>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</si>
  <si>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</si>
  <si>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</si>
  <si>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</si>
  <si>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</si>
  <si>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</si>
  <si>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</si>
  <si>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</si>
  <si>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</si>
  <si>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</si>
  <si>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</si>
  <si>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</si>
  <si>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</si>
  <si>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</si>
  <si>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</si>
  <si>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</si>
  <si>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</si>
  <si>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</si>
  <si>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</si>
  <si>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</si>
  <si>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</si>
  <si>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</si>
  <si>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</si>
  <si>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</si>
  <si>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</si>
  <si>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</si>
  <si>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</si>
  <si>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</si>
  <si>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</si>
  <si>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</si>
  <si>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</si>
  <si>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</si>
  <si>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</si>
  <si>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</si>
  <si>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</si>
  <si>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</si>
  <si>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</si>
  <si>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</si>
  <si>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</si>
  <si>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</si>
  <si>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</si>
  <si>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</si>
  <si>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</si>
  <si>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</si>
  <si>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</si>
  <si>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</si>
  <si>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</si>
  <si>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</si>
  <si>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</si>
  <si>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</si>
  <si>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</si>
  <si>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</si>
  <si>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</si>
  <si>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</si>
  <si>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</si>
  <si>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</si>
  <si>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</si>
  <si>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</si>
  <si>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</si>
  <si>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</si>
  <si>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</si>
  <si>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</si>
  <si>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</si>
  <si>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</si>
  <si>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</si>
  <si>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</si>
  <si>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</si>
  <si>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</si>
  <si>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</si>
  <si>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</si>
  <si>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</si>
  <si>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</si>
  <si>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</si>
  <si>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</si>
  <si>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</si>
  <si>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</si>
  <si>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</si>
  <si>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</si>
  <si>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</si>
  <si>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</si>
  <si>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</si>
  <si>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</si>
  <si>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</si>
  <si>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</si>
  <si>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</si>
  <si>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</si>
  <si>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</si>
  <si>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</si>
  <si>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</si>
  <si>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</si>
  <si>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</si>
  <si>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</si>
  <si>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</si>
  <si>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</si>
  <si>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</si>
  <si>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</si>
  <si>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</si>
  <si>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</si>
  <si>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</si>
  <si>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</si>
  <si>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</si>
  <si>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</si>
  <si>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</si>
  <si>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</si>
  <si>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</si>
  <si>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</si>
  <si>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</si>
  <si>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</si>
  <si>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</si>
  <si>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</si>
  <si>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</si>
  <si>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</si>
  <si>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</si>
  <si>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</si>
  <si>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</si>
  <si>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</si>
  <si>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</si>
  <si>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</si>
  <si>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</si>
  <si>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</si>
  <si>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</si>
  <si>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</si>
  <si>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</si>
  <si>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</si>
  <si>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</si>
  <si>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</si>
  <si>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</si>
  <si>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</si>
  <si>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</si>
  <si>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</si>
  <si>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</si>
  <si>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</si>
  <si>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</si>
  <si>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</si>
  <si>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</si>
  <si>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</si>
  <si>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</si>
  <si>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</si>
  <si>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</si>
  <si>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</si>
  <si>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</si>
  <si>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</si>
  <si>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</si>
  <si>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</si>
  <si>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</si>
  <si>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</si>
  <si>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</si>
  <si>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</si>
  <si>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</si>
  <si>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</si>
  <si>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</si>
  <si>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</si>
  <si>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</si>
  <si>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</si>
  <si>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</si>
  <si>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</si>
  <si>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</si>
  <si>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</si>
  <si>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</si>
  <si>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</si>
  <si>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</si>
  <si>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</si>
  <si>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</si>
  <si>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</si>
  <si>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</si>
  <si>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</si>
  <si>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</si>
  <si>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</si>
  <si>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</si>
  <si>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</si>
  <si>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</si>
  <si>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</si>
  <si>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</si>
  <si>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</si>
  <si>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</si>
  <si>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</si>
  <si>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</si>
  <si>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</si>
  <si>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</si>
  <si>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</si>
  <si>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</si>
  <si>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</si>
  <si>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</si>
  <si>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</si>
  <si>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</si>
  <si>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</si>
  <si>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</si>
  <si>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</si>
  <si>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</si>
  <si>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</si>
  <si>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</si>
  <si>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</si>
  <si>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</si>
  <si>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</si>
  <si>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</si>
  <si>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</si>
  <si>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</si>
  <si>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</si>
  <si>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</si>
  <si>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</si>
  <si>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</si>
  <si>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</si>
  <si>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</si>
  <si>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</si>
  <si>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</si>
  <si>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</si>
  <si>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</si>
  <si>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</si>
  <si>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</si>
  <si>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</si>
  <si>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</si>
  <si>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</si>
  <si>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</si>
  <si>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</si>
  <si>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</si>
  <si>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</si>
  <si>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</si>
  <si>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</si>
  <si>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</si>
  <si>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</si>
  <si>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</si>
  <si>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</si>
  <si>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</si>
  <si>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</si>
  <si>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</si>
  <si>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</si>
  <si>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</si>
  <si>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</si>
  <si>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</si>
  <si>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</si>
  <si>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</si>
  <si>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</si>
  <si>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</si>
  <si>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</si>
  <si>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</si>
  <si>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</si>
  <si>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</si>
  <si>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</si>
  <si>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</si>
  <si>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</si>
  <si>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</si>
  <si>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</si>
  <si>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</si>
  <si>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</si>
  <si>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</si>
  <si>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</si>
  <si>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</si>
  <si>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</si>
  <si>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</si>
  <si>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</si>
  <si>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</si>
  <si>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</si>
  <si>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</si>
  <si>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</si>
  <si>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</si>
  <si>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</si>
  <si>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</si>
  <si>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</si>
  <si>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</si>
  <si>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</si>
  <si>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</si>
  <si>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</si>
  <si>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</si>
  <si>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</si>
  <si>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</si>
  <si>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</si>
  <si>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</si>
  <si>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</si>
  <si>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</si>
  <si>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</si>
  <si>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</si>
  <si>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</si>
  <si>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</si>
  <si>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</si>
  <si>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</si>
  <si>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</si>
  <si>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</si>
  <si>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</si>
  <si>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</si>
  <si>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</si>
  <si>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</si>
  <si>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</si>
  <si>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</si>
  <si>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</si>
  <si>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</si>
  <si>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</si>
  <si>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</si>
  <si>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</si>
  <si>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</si>
  <si>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</si>
  <si>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</si>
  <si>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</si>
  <si>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</si>
  <si>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</si>
  <si>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</si>
  <si>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</si>
  <si>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</si>
  <si>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</si>
  <si>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</si>
  <si>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</si>
  <si>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</si>
  <si>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</si>
  <si>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</si>
  <si>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</si>
  <si>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</si>
  <si>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</si>
  <si>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</si>
  <si>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</si>
  <si>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</si>
  <si>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</si>
  <si>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</si>
  <si>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</si>
  <si>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</si>
  <si>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</si>
  <si>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</si>
  <si>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</si>
  <si>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</si>
  <si>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</si>
  <si>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</si>
  <si>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</si>
  <si>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</si>
  <si>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</si>
  <si>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</si>
  <si>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</si>
  <si>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</si>
  <si>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</si>
  <si>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</si>
  <si>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</si>
  <si>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</si>
  <si>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</si>
  <si>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</si>
  <si>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</si>
  <si>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</si>
  <si>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</si>
  <si>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</si>
  <si>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</si>
  <si>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</si>
  <si>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</si>
  <si>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</si>
  <si>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</si>
  <si>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</si>
  <si>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</si>
  <si>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</si>
  <si>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</si>
  <si>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</si>
  <si>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</si>
  <si>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</si>
  <si>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</si>
  <si>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</si>
  <si>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</si>
  <si>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</si>
  <si>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</si>
  <si>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</si>
  <si>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</si>
  <si>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</si>
  <si>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</si>
  <si>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</si>
  <si>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</si>
  <si>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</si>
  <si>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</si>
  <si>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</si>
  <si>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</si>
  <si>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</si>
  <si>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</si>
  <si>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</si>
  <si>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</si>
  <si>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</si>
  <si>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</si>
  <si>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</si>
  <si>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</si>
  <si>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</si>
  <si>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</si>
  <si>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</si>
  <si>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</si>
  <si>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</si>
  <si>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</si>
  <si>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</si>
  <si>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</si>
  <si>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</si>
  <si>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</si>
  <si>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</si>
  <si>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</si>
  <si>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</si>
  <si>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</si>
  <si>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</si>
  <si>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</si>
  <si>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</si>
  <si>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</si>
  <si>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</si>
  <si>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</si>
  <si>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</si>
  <si>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</si>
  <si>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</si>
  <si>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</si>
  <si>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</si>
  <si>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</si>
  <si>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</si>
  <si>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</si>
  <si>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</si>
  <si>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</si>
  <si>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</si>
  <si>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</si>
  <si>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</si>
  <si>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</si>
  <si>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</si>
  <si>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</si>
  <si>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</si>
  <si>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</si>
  <si>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</si>
  <si>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</si>
  <si>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</si>
  <si>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</si>
  <si>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</si>
  <si>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</si>
  <si>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</si>
  <si>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</si>
  <si>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</si>
  <si>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</si>
  <si>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</si>
  <si>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</si>
  <si>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</si>
  <si>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</si>
  <si>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</si>
  <si>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</si>
  <si>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</si>
  <si>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</si>
  <si>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</si>
  <si>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</si>
  <si>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</si>
  <si>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</si>
  <si>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</si>
  <si>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</si>
  <si>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</si>
  <si>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</si>
  <si>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</si>
  <si>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</si>
  <si>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</si>
  <si>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</si>
  <si>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</si>
  <si>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</si>
  <si>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</si>
  <si>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</si>
  <si>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</si>
  <si>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</si>
  <si>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</si>
  <si>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</si>
  <si>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</si>
  <si>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</si>
  <si>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</si>
  <si>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</si>
  <si>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</si>
  <si>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</si>
  <si>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</si>
  <si>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</si>
  <si>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</si>
  <si>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</si>
  <si>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</si>
  <si>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</si>
  <si>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</si>
  <si>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</si>
  <si>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</si>
  <si>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</si>
  <si>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</si>
  <si>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</si>
  <si>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</si>
  <si>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</si>
  <si>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</si>
  <si>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</si>
  <si>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</si>
  <si>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</si>
  <si>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</si>
  <si>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</si>
  <si>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</si>
  <si>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</si>
  <si>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</si>
  <si>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</si>
  <si>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</si>
  <si>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</si>
  <si>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</si>
  <si>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</si>
  <si>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</si>
  <si>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</si>
  <si>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</si>
  <si>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</si>
  <si>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</si>
  <si>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</si>
  <si>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</si>
  <si>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</si>
  <si>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</si>
  <si>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</si>
  <si>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</si>
  <si>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</si>
  <si>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</si>
  <si>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</si>
  <si>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</si>
  <si>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</si>
  <si>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</si>
  <si>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</si>
  <si>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</si>
  <si>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</si>
  <si>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</si>
  <si>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</si>
  <si>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</si>
  <si>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</si>
  <si>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</si>
  <si>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</si>
  <si>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</si>
  <si>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</si>
  <si>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</si>
  <si>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</si>
  <si>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</si>
  <si>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</si>
  <si>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</si>
  <si>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</si>
  <si>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</si>
  <si>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</si>
  <si>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</si>
  <si>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</si>
  <si>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</si>
  <si>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</si>
  <si>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</si>
  <si>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</si>
  <si>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</si>
  <si>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</si>
  <si>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</si>
  <si>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</si>
  <si>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</si>
  <si>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</si>
  <si>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</si>
  <si>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</si>
  <si>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</si>
  <si>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</si>
  <si>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</si>
  <si>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</si>
  <si>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</si>
  <si>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</si>
  <si>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</si>
  <si>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</si>
  <si>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</si>
  <si>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</si>
  <si>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</si>
  <si>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</si>
  <si>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</si>
  <si>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</si>
  <si>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</si>
  <si>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</si>
  <si>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</si>
  <si>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</si>
  <si>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</si>
  <si>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</si>
  <si>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</si>
  <si>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</si>
  <si>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</si>
  <si>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</si>
  <si>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</si>
  <si>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</si>
  <si>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</si>
  <si>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</si>
  <si>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</si>
  <si>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</si>
  <si>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</si>
  <si>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</si>
  <si>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</si>
  <si>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</si>
  <si>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</si>
  <si>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</si>
  <si>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</si>
  <si>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</si>
  <si>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</si>
  <si>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</si>
  <si>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</si>
  <si>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</si>
  <si>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</si>
  <si>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</si>
  <si>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</si>
  <si>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</si>
  <si>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</si>
  <si>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</si>
  <si>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</si>
  <si>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</si>
  <si>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</si>
  <si>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</si>
  <si>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</si>
  <si>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</si>
  <si>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</si>
  <si>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</si>
  <si>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</si>
  <si>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</si>
  <si>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</si>
  <si>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</si>
  <si>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</si>
  <si>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</si>
  <si>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</si>
  <si>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</si>
  <si>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</si>
  <si>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</si>
  <si>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</si>
  <si>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</si>
  <si>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</si>
  <si>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</si>
  <si>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</si>
  <si>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</si>
  <si>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</si>
  <si>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</si>
  <si>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</si>
  <si>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</si>
  <si>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</si>
  <si>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</si>
  <si>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</si>
  <si>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</si>
  <si>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</si>
  <si>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</si>
  <si>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</si>
  <si>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</si>
  <si>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</si>
  <si>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</si>
  <si>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</si>
  <si>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</si>
  <si>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</si>
  <si>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</si>
  <si>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</si>
  <si>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</si>
  <si>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</si>
  <si>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</si>
  <si>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</si>
  <si>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</si>
  <si>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</si>
  <si>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</si>
  <si>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</si>
  <si>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</si>
  <si>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</si>
  <si>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</si>
  <si>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</si>
  <si>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</si>
  <si>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</si>
  <si>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</si>
  <si>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</si>
  <si>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</si>
  <si>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</si>
  <si>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</si>
  <si>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</si>
  <si>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</si>
  <si>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</si>
  <si>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</si>
  <si>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</si>
  <si>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</si>
  <si>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</si>
  <si>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</si>
  <si>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</si>
  <si>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</si>
  <si>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</si>
  <si>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</si>
  <si>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</si>
  <si>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</si>
  <si>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</si>
  <si>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</si>
  <si>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</si>
  <si>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</si>
  <si>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</si>
  <si>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</si>
  <si>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</si>
  <si>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</si>
  <si>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</si>
  <si>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</si>
  <si>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</si>
  <si>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</si>
  <si>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</si>
  <si>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</si>
  <si>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</si>
  <si>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</si>
  <si>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</si>
  <si>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</si>
  <si>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</si>
  <si>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</si>
  <si>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</si>
  <si>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</si>
  <si>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</si>
  <si>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</si>
  <si>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</si>
  <si>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</si>
  <si>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</si>
  <si>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</si>
  <si>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</si>
  <si>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</si>
  <si>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</si>
  <si>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</si>
  <si>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</si>
  <si>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</si>
  <si>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</si>
  <si>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</si>
  <si>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</si>
  <si>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</si>
  <si>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</si>
  <si>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</si>
  <si>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</si>
  <si>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</si>
  <si>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</si>
  <si>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</si>
  <si>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</si>
  <si>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</si>
  <si>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</si>
  <si>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</si>
  <si>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</si>
  <si>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</si>
  <si>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</si>
  <si>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</si>
  <si>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</si>
  <si>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</si>
  <si>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</si>
  <si>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</si>
  <si>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</si>
  <si>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</si>
  <si>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</si>
  <si>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</si>
  <si>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</si>
  <si>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</si>
  <si>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</si>
  <si>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</si>
  <si>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</si>
  <si>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</si>
  <si>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</si>
  <si>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</si>
  <si>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</si>
  <si>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</si>
  <si>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</si>
  <si>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</si>
  <si>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</si>
  <si>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</si>
  <si>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</si>
  <si>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</si>
  <si>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</si>
  <si>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</si>
  <si>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</si>
  <si>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</si>
  <si>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</si>
  <si>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</si>
  <si>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</si>
  <si>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</si>
  <si>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</si>
  <si>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</si>
  <si>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</si>
  <si>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</si>
  <si>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</si>
  <si>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</si>
  <si>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</si>
  <si>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</si>
  <si>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</si>
  <si>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</si>
  <si>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</si>
  <si>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</si>
  <si>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</si>
  <si>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</si>
  <si>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</si>
  <si>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</si>
  <si>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</si>
  <si>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</si>
  <si>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</si>
  <si>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</si>
  <si>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</si>
  <si>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</si>
  <si>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</si>
  <si>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</si>
  <si>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</si>
  <si>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</si>
  <si>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</si>
  <si>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</si>
  <si>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</si>
  <si>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</si>
  <si>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</si>
  <si>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</si>
  <si>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</si>
  <si>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</si>
  <si>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</si>
  <si>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</si>
  <si>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</si>
  <si>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</si>
  <si>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</si>
  <si>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</si>
  <si>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</si>
  <si>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</si>
  <si>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</si>
  <si>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</si>
  <si>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</si>
  <si>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</si>
  <si>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</si>
  <si>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</si>
  <si>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</si>
  <si>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</si>
  <si>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</si>
  <si>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</si>
  <si>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</si>
  <si>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</si>
  <si>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</si>
  <si>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</si>
  <si>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</si>
  <si>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</si>
  <si>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</si>
  <si>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</si>
  <si>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</si>
  <si>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</si>
  <si>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</si>
  <si>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</si>
  <si>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</si>
  <si>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</si>
  <si>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</si>
  <si>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</si>
  <si>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</si>
  <si>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</si>
  <si>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</si>
  <si>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</si>
  <si>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</si>
  <si>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</si>
  <si>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</si>
  <si>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</si>
  <si>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</si>
  <si>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</si>
  <si>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</si>
  <si>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</si>
  <si>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</si>
  <si>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</si>
  <si>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</si>
  <si>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</si>
  <si>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</si>
  <si>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</si>
  <si>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</si>
  <si>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</si>
  <si>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</si>
  <si>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</si>
  <si>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</si>
  <si>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</si>
  <si>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</si>
  <si>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</si>
  <si>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</si>
  <si>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</si>
  <si>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</si>
  <si>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</si>
  <si>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</si>
  <si>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</si>
  <si>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</si>
  <si>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</si>
  <si>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</si>
  <si>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</si>
  <si>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</si>
  <si>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</si>
  <si>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</si>
  <si>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</si>
  <si>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</si>
  <si>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</si>
  <si>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</si>
  <si>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</si>
  <si>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</si>
  <si>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</si>
  <si>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</si>
  <si>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</si>
  <si>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</si>
  <si>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</si>
  <si>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</si>
  <si>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</si>
  <si>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</si>
  <si>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</si>
  <si>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</si>
  <si>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</si>
  <si>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</si>
  <si>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</si>
  <si>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</si>
  <si>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</si>
  <si>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</si>
  <si>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</si>
  <si>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</si>
  <si>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</si>
  <si>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</si>
  <si>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</si>
  <si>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</si>
  <si>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</si>
  <si>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</si>
  <si>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</si>
  <si>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</si>
  <si>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</si>
  <si>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</si>
  <si>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</si>
  <si>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</si>
  <si>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</si>
  <si>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</si>
  <si>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</si>
  <si>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</si>
  <si>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</si>
  <si>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</si>
  <si>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</si>
  <si>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</si>
  <si>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</si>
  <si>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</si>
  <si>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</si>
  <si>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</si>
  <si>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</si>
  <si>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</si>
  <si>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</si>
  <si>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</si>
  <si>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</si>
  <si>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</si>
  <si>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</si>
  <si>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</si>
  <si>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</si>
  <si>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</si>
  <si>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</si>
  <si>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</si>
  <si>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</si>
  <si>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</si>
  <si>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</si>
  <si>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</si>
  <si>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</si>
  <si>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</si>
  <si>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</si>
  <si>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</si>
  <si>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</si>
  <si>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</si>
  <si>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</si>
  <si>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</si>
  <si>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</si>
  <si>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</si>
  <si>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</si>
  <si>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</si>
  <si>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</si>
  <si>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</si>
  <si>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</si>
  <si>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</si>
  <si>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</si>
  <si>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</si>
  <si>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</si>
  <si>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</si>
  <si>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</si>
  <si>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</si>
  <si>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</si>
  <si>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</si>
  <si>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</si>
  <si>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</si>
  <si>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</si>
  <si>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</si>
  <si>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</si>
  <si>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</si>
  <si>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</si>
  <si>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</si>
  <si>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</si>
  <si>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</si>
  <si>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</si>
  <si>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</si>
  <si>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</si>
  <si>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</si>
  <si>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</si>
  <si>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</si>
  <si>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</si>
  <si>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</si>
  <si>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</si>
  <si>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</si>
  <si>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</si>
  <si>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</si>
  <si>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</si>
  <si>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</si>
  <si>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</si>
  <si>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</si>
  <si>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</si>
  <si>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</si>
  <si>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</si>
  <si>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</si>
  <si>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</si>
  <si>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</si>
  <si>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</si>
  <si>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</si>
  <si>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</si>
  <si>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</si>
  <si>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</si>
  <si>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</si>
  <si>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</si>
  <si>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</si>
  <si>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</si>
  <si>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</si>
  <si>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</si>
  <si>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</si>
  <si>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</si>
  <si>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</si>
  <si>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</si>
  <si>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</si>
  <si>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</si>
  <si>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</si>
  <si>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</si>
  <si>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</si>
  <si>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</si>
  <si>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</si>
  <si>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</si>
  <si>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</si>
  <si>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</si>
  <si>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</si>
  <si>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</si>
  <si>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</si>
  <si>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</si>
  <si>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</si>
  <si>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</si>
  <si>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</si>
  <si>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</si>
  <si>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</si>
  <si>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</si>
  <si>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</si>
  <si>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</si>
  <si>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</si>
  <si>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</si>
  <si>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</si>
  <si>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</si>
  <si>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</si>
  <si>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</si>
  <si>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</si>
  <si>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</si>
  <si>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</si>
  <si>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</si>
  <si>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</si>
  <si>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</si>
  <si>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</si>
  <si>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</si>
  <si>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</si>
  <si>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</si>
  <si>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</si>
  <si>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</si>
  <si>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</si>
  <si>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</si>
  <si>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</si>
  <si>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</si>
  <si>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</si>
  <si>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</si>
  <si>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</si>
  <si>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</si>
  <si>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</si>
  <si>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</si>
  <si>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</si>
  <si>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</si>
  <si>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</si>
  <si>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</si>
  <si>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</si>
  <si>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</si>
  <si>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</si>
  <si>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</si>
  <si>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</si>
  <si>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</si>
  <si>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</si>
  <si>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</si>
  <si>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</si>
  <si>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</si>
  <si>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</si>
  <si>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</si>
  <si>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</si>
  <si>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</si>
  <si>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</si>
  <si>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</si>
  <si>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</si>
  <si>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</si>
  <si>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</si>
  <si>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</si>
  <si>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</si>
  <si>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</si>
  <si>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</si>
  <si>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</si>
  <si>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</si>
  <si>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</si>
  <si>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</si>
  <si>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</si>
  <si>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</si>
  <si>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</si>
  <si>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</si>
  <si>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</si>
  <si>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</si>
  <si>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</si>
  <si>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</si>
  <si>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</si>
  <si>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</si>
  <si>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</si>
  <si>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</si>
  <si>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</si>
  <si>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</si>
  <si>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</si>
  <si>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</si>
  <si>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</si>
  <si>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</si>
  <si>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</si>
  <si>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</si>
  <si>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</si>
  <si>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</si>
  <si>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</si>
  <si>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</si>
  <si>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</si>
  <si>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</si>
  <si>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</si>
  <si>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</si>
  <si>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</si>
  <si>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</si>
  <si>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</si>
  <si>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</si>
  <si>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</si>
  <si>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</si>
  <si>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</si>
  <si>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</si>
  <si>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</si>
  <si>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</si>
  <si>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</si>
  <si>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</si>
  <si>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</si>
  <si>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</si>
  <si>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</si>
  <si>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</si>
  <si>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</si>
  <si>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</si>
  <si>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</si>
  <si>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</si>
  <si>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</si>
  <si>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</si>
  <si>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</si>
  <si>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</si>
  <si>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</si>
  <si>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</si>
  <si>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</si>
  <si>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</si>
  <si>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</si>
  <si>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</si>
  <si>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</si>
  <si>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</si>
  <si>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</si>
  <si>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</si>
  <si>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</si>
  <si>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</si>
  <si>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</si>
  <si>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</si>
  <si>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</si>
  <si>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</si>
  <si>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</si>
  <si>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</si>
  <si>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</si>
  <si>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</si>
  <si>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</si>
  <si>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</si>
  <si>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</si>
  <si>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</si>
  <si>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</si>
  <si>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</si>
  <si>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</si>
  <si>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</si>
  <si>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</si>
  <si>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</si>
  <si>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</si>
  <si>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</si>
  <si>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</si>
  <si>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</si>
  <si>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</si>
  <si>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</si>
  <si>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</si>
  <si>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</si>
  <si>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</si>
  <si>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</si>
  <si>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</si>
  <si>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</si>
  <si>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</si>
  <si>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</si>
  <si>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</si>
  <si>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</si>
  <si>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</si>
  <si>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</si>
  <si>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</si>
  <si>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</si>
  <si>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</si>
  <si>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</si>
  <si>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</si>
  <si>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</si>
  <si>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</si>
  <si>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</si>
  <si>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</si>
  <si>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</si>
  <si>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</si>
  <si>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</si>
  <si>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</si>
  <si>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</si>
  <si>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</si>
  <si>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</si>
  <si>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</si>
  <si>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</si>
  <si>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</si>
  <si>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</si>
  <si>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</si>
  <si>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</si>
  <si>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</si>
  <si>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</si>
  <si>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</si>
  <si>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</si>
  <si>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</si>
  <si>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</si>
  <si>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</si>
  <si>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</si>
  <si>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</si>
  <si>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</si>
  <si>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</si>
  <si>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</si>
  <si>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</si>
  <si>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</si>
  <si>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</si>
  <si>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</si>
  <si>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</si>
  <si>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</si>
  <si>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</si>
  <si>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</si>
  <si>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</si>
  <si>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</si>
  <si>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</si>
  <si>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</si>
  <si>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</si>
  <si>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</si>
  <si>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</si>
  <si>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</si>
  <si>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</si>
  <si>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</si>
  <si>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</si>
  <si>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</si>
  <si>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</si>
  <si>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</si>
  <si>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</si>
  <si>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</si>
  <si>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</si>
  <si>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</si>
  <si>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</si>
  <si>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</si>
  <si>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</si>
  <si>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</si>
  <si>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</si>
  <si>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</si>
  <si>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</si>
  <si>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</si>
  <si>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</si>
  <si>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</si>
  <si>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</si>
  <si>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</si>
  <si>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</si>
  <si>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</si>
  <si>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</si>
  <si>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</si>
  <si>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</si>
  <si>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</si>
  <si>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</si>
  <si>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</si>
  <si>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</si>
  <si>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</si>
  <si>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</si>
  <si>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</si>
  <si>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</si>
  <si>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</si>
  <si>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</si>
  <si>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</si>
  <si>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</si>
  <si>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</si>
  <si>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</si>
  <si>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</si>
  <si>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</si>
  <si>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</si>
  <si>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</si>
  <si>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</si>
  <si>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</si>
  <si>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</si>
  <si>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</si>
  <si>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</si>
  <si>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</si>
  <si>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</si>
  <si>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</si>
  <si>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</si>
  <si>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</si>
  <si>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</si>
  <si>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</si>
  <si>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</si>
  <si>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</si>
  <si>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</si>
  <si>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</si>
  <si>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</si>
  <si>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</si>
  <si>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</si>
  <si>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</si>
  <si>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</si>
  <si>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</si>
  <si>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</si>
  <si>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</si>
  <si>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</si>
  <si>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</si>
  <si>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</si>
  <si>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</si>
  <si>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</si>
  <si>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</si>
  <si>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</si>
  <si>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</si>
  <si>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</si>
  <si>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</si>
  <si>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</si>
  <si>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</si>
  <si>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</si>
  <si>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</si>
  <si>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</si>
  <si>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</si>
  <si>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</si>
  <si>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</si>
  <si>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</si>
  <si>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</si>
  <si>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</si>
  <si>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</si>
  <si>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</si>
  <si>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</si>
  <si>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</si>
  <si>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</si>
  <si>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</si>
  <si>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</si>
  <si>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</si>
  <si>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</si>
  <si>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</si>
  <si>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</si>
  <si>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</si>
  <si>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</si>
  <si>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</si>
  <si>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</si>
  <si>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</si>
  <si>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</si>
  <si>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</si>
  <si>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</si>
  <si>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</si>
  <si>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</si>
  <si>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</si>
  <si>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</si>
  <si>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</si>
  <si>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</si>
  <si>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</si>
  <si>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</si>
  <si>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</si>
  <si>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</si>
  <si>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</si>
  <si>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</si>
  <si>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</si>
  <si>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</si>
  <si>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</si>
  <si>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</si>
  <si>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</si>
  <si>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</si>
  <si>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</si>
  <si>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</si>
  <si>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</si>
  <si>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</si>
  <si>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</si>
  <si>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</si>
  <si>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</si>
  <si>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</si>
  <si>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</si>
  <si>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</si>
  <si>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</si>
  <si>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</si>
  <si>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</si>
  <si>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</si>
  <si>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</si>
  <si>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</si>
  <si>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</si>
  <si>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</si>
  <si>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</si>
  <si>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</si>
  <si>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</si>
  <si>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</si>
  <si>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</si>
  <si>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</si>
  <si>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</si>
  <si>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</si>
  <si>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</si>
  <si>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</si>
  <si>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</si>
  <si>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</si>
  <si>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</si>
  <si>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</si>
  <si>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</si>
  <si>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</si>
  <si>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</si>
  <si>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</si>
  <si>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</si>
  <si>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</si>
  <si>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</si>
  <si>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</si>
  <si>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</si>
  <si>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</si>
  <si>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</si>
  <si>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</si>
  <si>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</si>
  <si>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</si>
  <si>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</si>
  <si>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</si>
  <si>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</si>
  <si>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</si>
  <si>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</si>
  <si>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</si>
  <si>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</si>
  <si>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</si>
  <si>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</si>
  <si>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</si>
  <si>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</si>
  <si>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</si>
  <si>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</si>
  <si>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</si>
  <si>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</si>
  <si>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</si>
  <si>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</si>
  <si>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</si>
  <si>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</si>
  <si>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</si>
  <si>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</si>
  <si>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</si>
  <si>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</si>
  <si>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</si>
  <si>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</si>
  <si>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</si>
  <si>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</si>
  <si>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</si>
  <si>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</si>
  <si>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</si>
  <si>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</si>
  <si>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</si>
  <si>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</si>
  <si>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</si>
  <si>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</si>
  <si>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</si>
  <si>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</si>
  <si>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</si>
  <si>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</si>
  <si>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</si>
  <si>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</si>
  <si>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</si>
  <si>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</si>
  <si>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</si>
  <si>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</si>
  <si>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</si>
  <si>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</si>
  <si>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</si>
  <si>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</si>
  <si>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</si>
  <si>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</si>
  <si>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</si>
  <si>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</si>
  <si>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</si>
  <si>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</si>
  <si>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</si>
  <si>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</si>
  <si>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</si>
  <si>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</si>
  <si>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</si>
  <si>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</si>
  <si>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</si>
  <si>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</si>
  <si>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</si>
  <si>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</si>
  <si>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</si>
  <si>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</si>
  <si>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</si>
  <si>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</si>
  <si>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</si>
  <si>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</si>
  <si>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</si>
  <si>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</si>
  <si>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</si>
  <si>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</si>
  <si>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</si>
  <si>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</si>
  <si>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</si>
  <si>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</si>
  <si>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</si>
  <si>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</si>
  <si>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</si>
  <si>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</si>
  <si>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</si>
  <si>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</si>
  <si>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</si>
  <si>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</si>
  <si>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</si>
  <si>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</si>
  <si>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</si>
  <si>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</si>
  <si>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</si>
  <si>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</si>
  <si>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</si>
  <si>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</si>
  <si>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</si>
  <si>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</si>
  <si>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</si>
  <si>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</si>
  <si>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</si>
  <si>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</si>
  <si>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</si>
  <si>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</si>
  <si>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</si>
  <si>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</si>
  <si>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</si>
  <si>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</si>
  <si>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</si>
  <si>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</si>
  <si>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</si>
  <si>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</si>
  <si>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</si>
  <si>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</si>
  <si>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</si>
  <si>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</si>
  <si>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</si>
  <si>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</si>
  <si>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</si>
  <si>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</si>
  <si>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</si>
  <si>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</si>
  <si>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</si>
  <si>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</si>
  <si>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</si>
  <si>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</si>
  <si>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</si>
  <si>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</si>
  <si>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</si>
  <si>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</si>
  <si>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</si>
  <si>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</si>
  <si>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</si>
  <si>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</si>
  <si>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</si>
  <si>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</si>
  <si>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</si>
  <si>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</si>
  <si>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</si>
  <si>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PCM-20251206-00000573</t>
  </si>
  <si>
    <t>SHIR0227</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</si>
  <si>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</si>
  <si>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</si>
  <si>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</si>
  <si>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</si>
  <si>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</si>
  <si>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</si>
  <si>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</si>
  <si>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</si>
  <si>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</si>
  <si>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</si>
  <si>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</si>
  <si>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</si>
  <si>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</si>
  <si>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</si>
  <si>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PCM-20251206-00000642</t>
  </si>
  <si>
    <t>EM Team at site TS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</si>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</sst>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334.47192222221929</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5.2292592590674758E-2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45997.420348148145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45997.420348148145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45997.420348148145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45997.420348148145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45997.420348148145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45997.420348148145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45997.420348148145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45997.420348148145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45997.420348148145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45997.420348148145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45997.420348148145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45997.420348148145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45997.420348148145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45997.420348148145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45997.420348148145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45997.420348148145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45997.420348148145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45997.420348148145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45997.420348148145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45997.420348148145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45997.420348148145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45997.420348148145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45997.420348148145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45997.420348148145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45997.420348148145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45997.420348148145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45997.420348148145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45997.420348148145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45997.420348148145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45997.420348148145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45997.420348148145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45997.420348148145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45997.420348148145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45997.420348148145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45997.420348148145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45997.420348148145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45997.420348148145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45997.420348148145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45997.420348148145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45997.420348148145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45997.420348148145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45997.420348148145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45997.420348148145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45997.420348148145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45997.420348148145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45997.420348148145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45997.420348148145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45997.420348148145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45997.420348148145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45997.420348148145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45997.420348148145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45997.420348148145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45997.420348148145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45997.420348148145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45997.420348148145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45997.420348148145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45997.420348148145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45997.420348148145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45997.420348148145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45997.420348148145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45997.420348148145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45997.420348148145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45997.420348148145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45997.420348148145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45997.420348148145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45997.420348148145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45997.420348148145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45997.420348148145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45997.420348148145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45997.420348148145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45997.420348148145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45997.420348148145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45997.420348148145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45997.420348148145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45997.420348148145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45997.420348148145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45997.420348148145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45997.420348148145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45997.420348148145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45997.420348148145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45997.420348148145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45997.420348148145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45997.420348148145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45997.420348148145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45997.420348148145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45997.420348148145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45997.420348148145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45997.420348148145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45997.420348148145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45997.420348148145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45997.420348148145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45997.420348148145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45997.420348148145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45997.420348148145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45997.420348148145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45997.420348148145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45997.420348148145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45997.420348148145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45997.420348148145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45997.420348148145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45997.420348148145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45997.420348148145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45997.420348148145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45997.420348148145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45997.420348148145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45997.420348148145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45997.420348148145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45997.420348148145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45997.420348148145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45997.420348148145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45997.420348148145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45997.420348148145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45997.420348148145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45997.420348148145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45997.420348148145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45997.420348148145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45997.420348148145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45997.420348148145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45997.420348148145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45997.420348148145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45997.420348148145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45997.420348148145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45997.420348148145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45997.420348148145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45997.420348148145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45997.420348148145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45997.420348148145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45997.420348148145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45997.420348148145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45997.420348148145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45997.420348148145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45997.420348148145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45997.420348148145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45997.420348148145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45997.420348148145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45997.420348148145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45997.420348148145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45997.420348148145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45997.420348148145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45997.420348148145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45997.420348148145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45997.420348148145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45997.420348148145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45997.420348148145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45997.420348148145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45997.420348148145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45997.420348148145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45997.420348148145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45997.420348148145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45997.420348148145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45997.420348148145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45997.420348148145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45997.420348148145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45997.420348148145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45997.420348148145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45997.420348148145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45997.420348148145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45997.420348148145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45997.420348148145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45997.420348148145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45997.420348148145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45997.420348148145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45997.420348148145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45997.420348148145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45997.420348148145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45997.420348148145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45997.420348148145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45997.420348148145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45997.420348148145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45997.420348148145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45997.420348148145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45997.420348148145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45997.420348148145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45997.420348148145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45997.420348148145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45997.420348148145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45997.420348148145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45997.420348148145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45997.420348148145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45997.420348148145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45997.420348148145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45997.420348148145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45997.420348148145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45997.420348148145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45997.420348148145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45997.420348148145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45997.420348148145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45997.420348148145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45997.420348148145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45997.420348148145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45997.420348148145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45997.420348148145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45997.420348148145</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tabSelected="1"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172.42051018518396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13.032929166663962</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6.424861111008795E-2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18" t="s">
        <v>9976</v>
      </c>
      <c r="E6" s="97" t="s">
        <v>39119</v>
      </c>
      <c r="F6" s="98">
        <v>45997.395358796297</v>
      </c>
      <c r="G6" s="99">
        <f ca="1">IFERROR(NOW()-F6,"-")</f>
        <v>2.4989351848489605E-2</v>
      </c>
      <c r="H6" s="155">
        <v>45997.389201388891</v>
      </c>
      <c r="I6" s="18" t="str">
        <f>IFERROR(VLOOKUP(D6,DB!A:F,6,0),"")</f>
        <v>SCECO</v>
      </c>
      <c r="J6" s="18" t="str">
        <f>IFERROR(VLOOKUP(D6,DB!A:G,7,0),"")</f>
        <v>Good</v>
      </c>
      <c r="K6" s="19"/>
      <c r="L6" s="18" t="str">
        <f>IFERROR(VLOOKUP(D6,DB!A:I,9,0),"")</f>
        <v>Latis</v>
      </c>
    </row>
    <row r="7" spans="1:12" ht="31.5" customHeight="1">
      <c r="A7" s="96" t="s">
        <v>39122</v>
      </c>
      <c r="B7" s="18" t="str">
        <f>IFERROR(VLOOKUP(D7,DB!A:K,11,0),"")</f>
        <v>R2</v>
      </c>
      <c r="C7" s="18">
        <v>1</v>
      </c>
      <c r="D7" s="18" t="s">
        <v>22241</v>
      </c>
      <c r="E7" s="81" t="s">
        <v>39119</v>
      </c>
      <c r="F7" s="98">
        <v>45997.388298611113</v>
      </c>
      <c r="G7" s="99">
        <f ca="1">IFERROR(NOW()-F7,"-")</f>
        <v>3.2049537032435182E-2</v>
      </c>
      <c r="H7" s="98">
        <v>45997.358344907407</v>
      </c>
      <c r="I7" s="18" t="str">
        <f>IFERROR(VLOOKUP(D7,DB!A:F,6,0),"")</f>
        <v>Power cube</v>
      </c>
      <c r="J7" s="18" t="str">
        <f>IFERROR(VLOOKUP(D7,DB!A:G,7,0),"")</f>
        <v>In progress+No BB Design</v>
      </c>
      <c r="K7" s="19"/>
      <c r="L7" s="18" t="str">
        <f>IFERROR(VLOOKUP(D7,DB!A:I,9,0),"")</f>
        <v>Latis</v>
      </c>
    </row>
    <row r="8" spans="1:12" ht="31.5" customHeight="1">
      <c r="A8" s="96"/>
      <c r="B8" s="18" t="str">
        <f>IFERROR(VLOOKUP(D8,DB!A:K,11,0),"")</f>
        <v/>
      </c>
      <c r="C8" s="18"/>
      <c r="D8" s="18" t="s">
        <v>39123</v>
      </c>
      <c r="E8" s="18"/>
      <c r="F8" s="98"/>
      <c r="G8" s="99">
        <f ca="1">IFERROR(NOW()-F8,"-")</f>
        <v>45997.420348148145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45997.420348148145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45997.420348148145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45997.420348148145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45997.420348148145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45997.420348148145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45997.420348148145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45997.420348148145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45997.420348148145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45997.420348148145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45997.420348148145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45997.420348148145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45997.420348148145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45997.420348148145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45997.420348148145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45997.420348148145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45997.420348148145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45997.420348148145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45997.420348148145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45997.420348148145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45997.420348148145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45997.420348148145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45997.420348148145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45997.420348148145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45997.420348148145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45997.420348148145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45997.420348148145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45997.420348148145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45997.420348148145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45997.420348148145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45997.420348148145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45997.420348148145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45997.420348148145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45997.420348148145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45997.420348148145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45997.420348148145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45997.420348148145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45997.420348148145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45997.420348148145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45997.420348148145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45997.420348148145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45997.420348148145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45997.420348148145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45997.420348148145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45997.420348148145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45997.420348148145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45997.420348148145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45997.420348148145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45997.420348148145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45997.420348148145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45997.420348148145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45997.420348148145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45997.420348148145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45997.420348148145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45997.420348148145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45997.420348148145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45997.420348148145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45997.420348148145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45997.420348148145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45997.420348148145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45997.420348148145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45997.420348148145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45997.420348148145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45997.420348148145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45997.420348148145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45997.420348148145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45997.420348148145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45997.420348148145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45997.420348148145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45997.420348148145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45997.420348148145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45997.420348148145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45997.420348148145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45997.420348148145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45997.420348148145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45997.420348148145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45997.420348148145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45997.420348148145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45997.420348148145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45997.420348148145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45997.420348148145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45997.420348148145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45997.420348148145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45997.420348148145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45997.420348148145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45997.420348148145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45997.420348148145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45997.420348148145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45997.420348148145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45997.420348148145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45997.420348148145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45997.420348148145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45997.420348148145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45997.420348148145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45997.420348148145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45997.420348148145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45997.420348148145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45997.420348148145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45997.420348148145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45997.420348148145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45997.420348148145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45997.420348148145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45997.420348148145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45997.420348148145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45997.420348148145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45997.420348148145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45997.420348148145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45997.420348148145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45997.420348148145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45997.420348148145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45997.420348148145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45997.420348148145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45997.420348148145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45997.420348148145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45997.420348148145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45997.420348148145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45997.420348148145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45997.420348148145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45997.420348148145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45997.420348148145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45997.420348148145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45997.420348148145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45997.420348148145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45997.420348148145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45997.420348148145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45997.420348148145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45997.420348148145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45997.420348148145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45997.420348148145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45997.420348148145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45997.420348148145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45997.420348148145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45997.420348148145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45997.420348148145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45997.420348148145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45997.420348148145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45997.420348148145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45997.420348148145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45997.420348148145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45997.420348148145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45997.420348148145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45997.420348148145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45997.420348148145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45997.420348148145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45997.420348148145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45997.420348148145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45997.420348148145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45997.420348148145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45997.420348148145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45997.420348148145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45997.420348148145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45997.420348148145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45997.420348148145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45997.420348148145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45997.420348148145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45997.420348148145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45997.420348148145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45997.420348148145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45997.420348148145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45997.420348148145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45997.420348148145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45997.420348148145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45997.420348148145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45997.420348148145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45997.420348148145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45997.420348148145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45997.420348148145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45997.420348148145</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45997.420348148145</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45997.420348148145</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45997.420348148145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45997.420348148145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45997.420348148145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45997.420348148145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45997.420348148145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45997.420348148145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45997.420348148145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45997.420348148145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45997.420348148145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45997.420348148145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45997.420348148145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45997.420348148145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45997.420348148145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45997.420348148145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45997.420348148145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45997.420348148145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45997.420348148145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45997.420348148145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45997.420348148145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45997.420348148145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45997.420348148145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45997.420348148145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45997.420348148145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45997.420348148145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45997.420348148145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45997.420348148145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45997.420348148145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45997.420348148145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45997.420348148145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45997.420348148145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45997.420348148145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45997.420348148145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45997.420348148145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45997.420348148145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45997.420348148145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45997.420348148145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45997.420348148145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45997.420348148145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45997.420348148145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45997.420348148145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45997.420348148145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45997.420348148145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45997.420348148145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45997.420348148145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45997.420348148145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45997.420348148145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45997.420348148145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45997.420348148145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45997.420348148145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45997.420348148145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45997.420348148145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45997.420348148145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45997.420348148145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45997.420348148145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45997.420348148145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45997.420348148145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45997.420348148145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45997.420348148145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45997.420348148145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45997.420348148145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45997.420348148145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45997.420348148145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45997.420348148145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45997.420348148145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45997.420348148145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45997.420348148145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45997.420348148145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45997.420348148145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45997.420348148145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45997.420348148145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45997.420348148145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45997.420348148145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45997.420348148145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45997.420348148145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45997.420348148145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45997.420348148145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45997.420348148145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45997.420348148145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45997.420348148145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45997.420348148145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45997.420348148145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45997.420348148145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45997.420348148145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45997.420348148145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45997.420348148145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45997.420348148145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45997.420348148145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45997.420348148145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45997.420348148145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45997.420348148145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45997.420348148145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45997.420348148145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45997.420348148145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45997.420348148145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45997.420348148145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45997.420348148145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45997.420348148145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45997.420348148145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45997.420348148145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45997.420348148145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45997.420348148145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45997.420348148145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45997.420348148145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45997.420348148145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45997.420348148145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45997.420348148145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45997.420348148145</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45997.420348148145</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45997.420348148145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45997.420348148145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45997.420348148145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45997.420348148145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45997.420348148145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45997.420348148145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45997.420348148145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45997.420348148145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45997.420348148145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45997.420348148145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45997.420348148145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45997.420348148145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45997.420348148145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45997.420348148145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45997.420348148145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45997.420348148145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45997.420348148145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45997.420348148145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45997.420348148145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45997.420348148145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45997.420348148145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45997.420348148145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45997.420348148145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45997.420348148145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45997.420348148145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45997.420348148145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45997.420348148145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45997.420348148145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45997.420348148145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45997.420348148145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45997.420348148145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45997.420348148145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45997.420348148145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45997.420348148145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45997.420348148145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45997.420348148145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45997.420348148145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45997.420348148145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45997.420348148145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45997.420348148145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45997.420348148145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45997.420348148145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45997.420348148145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45997.420348148145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45997.420348148145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45997.420348148145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45997.420348148145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45997.420348148145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45997.420348148145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45997.420348148145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45997.420348148145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45997.420348148145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45997.420348148145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45997.420348148145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45997.420348148145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45997.420348148145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45997.420348148145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45997.420348148145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45997.420348148145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45997.420348148145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45997.420348148145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45997.420348148145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45997.420348148145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45997.420348148145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45997.420348148145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45997.420348148145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45997.420348148145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45997.420348148145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45997.420348148145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45997.420348148145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45997.420348148145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45997.420348148145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45997.420348148145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45997.420348148145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45997.420348148145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45997.420348148145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45997.420348148145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45997.420348148145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45997.420348148145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45997.420348148145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45997.420348148145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45997.420348148145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45997.420348148145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45997.420348148145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45997.420348148145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45997.420348148145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45997.420348148145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45997.420348148145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45997.420348148145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45997.420348148145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45997.420348148145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45997.420348148145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45997.420348148145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45997.420348148145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45997.420348148145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45997.420348148145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45997.420348148145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45997.420348148145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45997.420348148145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45997.420348148145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45997.420348148145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45997.420348148145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45997.420348148145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45997.420348148145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45997.420348148145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45997.420348148145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45997.420348148145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45997.420348148145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45997.420348148145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45997.420348148145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45997.420348148145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45997.420348148145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45997.420348148145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45997.420348148145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45997.420348148145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45997.420348148145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45997.420348148145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45997.420348148145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45997.420348148145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45997.420348148145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45997.420348148145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45997.420348148145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45997.420348148145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45997.420348148145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45997.420348148145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45997.420348148145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45997.420348148145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45997.420348148145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45997.420348148145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45997.420348148145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45997.420348148145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45997.420348148145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45997.420348148145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45997.420348148145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45997.420348148145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45997.420348148145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45997.420348148145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45997.420348148145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45997.420348148145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45997.420348148145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45997.420348148145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45997.420348148145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45997.420348148145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45997.420348148145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45997.420348148145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45997.420348148145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45997.420348148145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45997.420348148145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45997.420348148145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45997.420348148145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45997.420348148145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45997.420348148145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45997.420348148145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45997.420348148145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45997.420348148145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45997.420348148145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45997.420348148145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45997.420348148145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45997.420348148145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45997.420348148145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45997.420348148145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45997.420348148145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45997.420348148145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45997.420348148145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45997.420348148145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45997.420348148145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45997.420348148145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45997.420348148145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45997.420348148145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45997.420348148145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45997.420348148145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45997.420348148145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45997.420348148145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45997.420348148145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45997.420348148145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45997.420348148145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45997.420348148145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45997.420348148145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45997.420348148145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45997.420348148145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45997.420348148145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45997.420348148145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45997.420348148145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45997.420348148145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45997.420348148145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45997.420348148145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45997.420348148145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45997.420348148145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45997.420348148145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45997.420348148145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45997.420348148145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45997.420348148145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45997.420348148145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45997.420348148145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45997.420348148145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45997.420348148145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45997.420348148145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45997.420348148145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45997.420348148145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45997.420348148145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45997.420348148145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45997.420348148145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45997.420348148145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45997.420348148145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45997.420348148145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45997.420348148145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45997.420348148145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45997.420348148145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45997.420348148145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45997.420348148145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45997.420348148145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45997.420348148145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45997.420348148145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45997.420348148145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45997.420348148145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45997.420348148145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45997.420348148145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45997.420348148145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45997.420348148145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45997.420348148145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45997.420348148145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45997.420348148145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45997.420348148145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45997.420348148145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45997.420348148145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45997.420348148145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45997.420348148145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45997.420348148145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45997.420348148145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45997.420348148145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45997.420348148145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45997.420348148145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45997.420348148145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45997.420348148145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45997.420348148145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45997.420348148145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45997.420348148145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45997.420348148145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45997.420348148145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45997.420348148145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45997.420348148145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45997.420348148145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45997.420348148145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45997.420348148145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45997.420348148145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45997.420348148145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45997.420348148145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45997.420348148145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45997.420348148145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45997.420348148145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45997.420348148145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45997.420348148145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45997.420348148145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45997.420348148145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45997.420348148145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45997.420348148145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45997.420348148145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45997.420348148145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45997.420348148145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45997.420348148145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45997.420348148145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45997.420348148145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45997.420348148145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45997.420348148145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45997.420348148145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45997.420348148145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45997.420348148145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45997.420348148145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45997.420348148145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45997.420348148145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45997.420348148145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45997.420348148145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45997.420348148145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45997.420348148145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45997.420348148145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45997.420348148145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45997.420348148145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45997.420348148145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45997.420348148145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45997.420348148145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45997.420348148145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45997.420348148145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45997.420348148145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45997.420348148145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45997.420348148145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45997.420348148145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45997.420348148145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45997.420348148145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45997.420348148145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45997.420348148145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45997.420348148145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45997.420348148145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45997.420348148145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45997.420348148145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45997.420348148145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45997.420348148145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45997.420348148145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45997.420348148145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45997.420348148145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45997.420348148145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45997.420348148145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45997.420348148145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45997.420348148145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45997.420348148145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45997.420348148145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45997.420348148145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45997.420348148145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45997.420348148145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45997.420348148145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45997.420348148145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45997.420348148145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45997.420348148145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45997.420348148145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45997.420348148145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45997.420348148145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45997.420348148145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45997.420348148145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45997.420348148145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45997.420348148145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45997.420348148145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45997.420348148145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45997.420348148145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45997.420348148145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45997.420348148145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45997.420348148145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45997.420348148145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45997.420348148145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45997.420348148145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45997.420348148145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45997.420348148145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45997.420348148145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45997.420348148145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45997.420348148145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45997.420348148145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45997.420348148145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45997.420348148145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45997.420348148145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45997.420348148145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45997.420348148145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45997.420348148145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45997.420348148145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45997.420348148145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45997.420348148145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45997.420348148145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45997.420348148145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45997.420348148145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45997.420348148145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45997.420348148145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45997.420348148145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45997.420348148145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45997.420348148145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45997.420348148145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45997.420348148145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45997.420348148145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45997.420348148145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45997.420348148145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45997.420348148145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45997.420348148145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45997.420348148145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45997.420348148145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45997.420348148145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45997.420348148145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45997.420348148145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45997.420348148145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45997.420348148145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45997.420348148145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45997.420348148145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45997.420348148145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45997.420348148145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45997.420348148145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45997.420348148145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45997.420348148145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45997.420348148145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45997.420348148145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45997.420348148145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45997.420348148145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45997.420348148145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45997.420348148145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45997.420348148145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45997.420348148145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45997.420348148145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45997.420348148145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45997.420348148145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45997.420348148145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45997.420348148145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45997.420348148145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45997.420348148145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45997.420348148145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45997.420348148145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45997.420348148145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45997.420348148145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45997.420348148145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45997.420348148145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45997.420348148145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45997.420348148145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45997.420348148145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45997.420348148145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45997.420348148145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45997.420348148145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45997.420348148145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45997.420348148145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45997.420348148145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45997.420348148145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45997.420348148145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45997.420348148145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45997.420348148145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45997.420348148145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45997.420348148145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45997.420348148145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45997.420348148145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45997.420348148145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45997.420348148145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45997.420348148145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45997.420348148145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45997.420348148145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45997.420348148145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45997.420348148145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45997.420348148145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45997.420348148145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45997.420348148145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45997.420348148145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45997.420348148145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45997.420348148145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45997.420348148145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45997.420348148145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45997.420348148145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45997.420348148145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45997.420348148145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45997.420348148145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45997.420348148145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45997.420348148145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45997.420348148145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45997.420348148145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45997.420348148145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45997.420348148145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45997.420348148145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45997.420348148145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45997.420348148145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45997.420348148145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45997.420348148145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45997.420348148145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45997.420348148145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45997.420348148145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45997.420348148145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45997.420348148145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45997.420348148145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45997.420348148145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45997.420348148145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45997.420348148145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45997.420348148145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45997.420348148145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45997.420348148145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45997.420348148145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45997.420348148145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45997.420348148145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45997.420348148145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45997.420348148145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45997.420348148145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45997.420348148145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45997.420348148145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45997.420348148145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45997.420348148145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45997.420348148145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45997.420348148145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45997.420348148145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45997.420348148145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45997.420348148145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45997.420348148145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45997.420348148145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45997.420348148145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45997.420348148145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45997.420348148145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45997.420348148145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45997.420348148145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45997.420348148145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45997.420348148145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45997.420348148145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45997.420348148145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45997.420348148145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45997.420348148145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45997.420348148145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45997.420348148145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45997.420348148145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45997.420348148145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45997.420348148145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45997.420348148145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45997.420348148145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45997.420348148145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45997.420348148145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45997.420348148145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45997.420348148145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45997.420348148145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45997.420348148145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45997.420348148145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45997.420348148145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45997.420348148145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45997.420348148145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45997.420348148145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45997.420348148145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45997.420348148145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45997.420348148145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45997.420348148145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45997.420348148145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45997.420348148145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45997.420348148145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45997.420348148145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45997.420348148145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45997.420348148145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45997.420348148145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45997.420348148145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45997.420348148145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45997.420348148145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45997.420348148145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45997.420348148145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45997.420348148145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45997.420348148145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45997.420348148145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45997.420348148145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45997.420348148145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45997.420348148145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45997.420348148145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45997.420348148145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45997.420348148145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45997.420348148145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45997.420348148145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45997.420348148145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45997.420348148145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45997.420348148145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45997.420348148145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45997.420348148145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45997.420348148145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45997.420348148145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45997.420348148145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45997.420348148145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45997.420348148145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45997.420348148145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45997.420348148145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45997.420348148145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45997.420348148145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45997.420348148145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45997.420348148145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45997.420348148145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45997.420348148145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45997.420348148145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45997.420348148145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45997.420348148145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45997.420348148145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45997.420348148145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45997.420348148145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45997.420348148145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45997.420348148145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45997.420348148145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45997.420348148145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45997.420348148145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45997.420348148145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45997.420348148145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45997.420348148145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45997.420348148145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45997.420348148145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45997.420348148145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45997.420348148145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45997.420348148145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45997.420348148145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45997.420348148145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45997.420348148145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45997.420348148145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45997.420348148145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45997.420348148145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45997.420348148145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45997.420348148145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45997.420348148145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45997.420348148145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45997.420348148145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45997.420348148145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45997.420348148145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45997.420348148145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45997.420348148145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45997.420348148145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45997.420348148145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45997.420348148145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45997.420348148145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45997.420348148145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45997.420348148145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45997.420348148145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45997.420348148145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45997.420348148145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45997.420348148145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45997.420348148145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45997.420348148145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45997.420348148145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45997.420348148145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45997.420348148145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45997.420348148145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45997.420348148145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45997.420348148145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45997.420348148145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45997.420348148145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45997.420348148145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45997.420348148145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45997.420348148145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45997.420348148145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45997.420348148145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45997.420348148145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45997.420348148145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45997.420348148145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45997.420348148145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45997.420348148145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45997.420348148145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45997.420348148145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45997.420348148145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45997.420348148145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45997.420348148145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45997.420348148145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45997.420348148145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45997.420348148145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45997.420348148145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45997.420348148145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45997.420348148145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45997.420348148145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45997.420348148145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45997.420348148145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45997.420348148145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45997.420348148145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45997.420348148145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45997.420348148145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45997.420348148145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45997.420348148145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45997.420348148145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45997.420348148145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45997.420348148145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45997.420348148145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45997.420348148145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45997.420348148145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45997.420348148145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45997.420348148145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45997.420348148145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45997.420348148145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45997.420348148145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45997.420348148145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45997.420348148145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45997.420348148145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45997.420348148145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45997.420348148145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45997.420348148145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45997.420348148145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45997.420348148145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45997.420348148145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45997.420348148145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45997.420348148145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45997.420348148145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45997.420348148145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45997.420348148145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45997.420348148145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45997.420348148145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45997.420348148145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45997.420348148145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45997.420348148145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45997.420348148145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45997.420348148145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45997.420348148145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45997.420348148145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45997.420348148145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45997.420348148145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45997.420348148145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45997.420348148145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45997.420348148145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45997.420348148145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45997.420348148145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45997.420348148145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45997.420348148145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45997.420348148145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45997.420348148145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45997.420348148145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45997.420348148145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45997.420348148145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45997.420348148145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45997.420348148145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45997.420348148145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45997.420348148145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45997.420348148145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45997.420348148145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45997.420348148145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45997.420348148145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45997.420348148145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45997.420348148145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45997.420348148145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45997.420348148145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45997.420348148145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45997.420348148145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45997.420348148145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45997.420348148145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45997.420348148145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45997.420348148145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45997.420348148145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45997.420348148145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45997.420348148145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45997.420348148145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45997.420348148145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45997.420348148145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45997.420348148145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45997.420348148145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45997.420348148145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45997.420348148145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45997.420348148145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45997.420348148145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45997.420348148145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45997.420348148145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45997.420348148145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45997.420348148145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45997.420348148145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45997.420348148145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45997.420348148145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45997.420348148145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45997.420348148145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45997.420348148145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45997.420348148145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45997.420348148145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45997.420348148145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45997.420348148145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45997.420348148145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45997.420348148145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45997.420348148145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45997.420348148145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45997.420348148145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45997.420348148145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45997.420348148145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45997.420348148145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45997.420348148145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45997.420348148145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45997.420348148145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45997.420348148145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45997.420348148145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45997.420348148145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45997.420348148145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45997.420348148145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45997.420348148145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45997.420348148145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45997.420348148145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45997.420348148145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45997.420348148145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45997.420348148145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45997.420348148145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45997.420348148145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45997.420348148145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45997.420348148145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45997.420348148145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45997.420348148145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45997.420348148145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45997.420348148145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45997.420348148145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45997.420348148145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45997.420348148145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45997.420348148145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45997.420348148145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45997.420348148145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45997.420348148145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45997.420348148145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45997.420348148145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45997.420348148145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45997.420348148145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45997.420348148145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45997.420348148145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45997.420348148145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45997.420348148145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45997.420348148145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45997.420348148145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45997.420348148145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45997.420348148145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45997.420348148145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45997.420348148145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45997.420348148145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45997.420348148145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45997.420348148145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45997.420348148145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45997.420348148145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45997.420348148145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45997.420348148145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45997.420348148145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45997.420348148145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45997.420348148145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45997.420348148145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45997.420348148145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45997.420348148145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45997.420348148145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45997.420348148145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45997.420348148145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45997.420348148145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45997.420348148145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45997.420348148145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45997.420348148145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45997.420348148145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45997.420348148145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45997.420348148145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45997.420348148145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45997.420348148145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45997.420348148145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45997.420348148145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45997.420348148145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45997.420348148145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45997.420348148145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45997.420348148145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45997.420348148145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45997.420348148145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45997.420348148145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45997.420348148145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45997.420348148145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45997.420348148145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45997.420348148145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45997.420348148145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45997.420348148145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45997.420348148145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45997.420348148145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45997.420348148145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45997.420348148145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45997.420348148145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45997.420348148145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45997.420348148145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45997.420348148145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45997.420348148145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45997.420348148145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45997.420348148145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45997.420348148145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45997.420348148145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45997.420348148145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45997.420348148145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45997.420348148145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45997.420348148145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45997.420348148145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45997.420348148145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45997.420348148145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45997.420348148145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45997.420348148145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45997.420348148145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45997.420348148145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45997.420348148145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45997.420348148145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45997.420348148145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45997.420348148145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45997.420348148145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45997.420348148145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45997.420348148145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45997.420348148145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45997.420348148145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45997.420348148145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45997.420348148145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45997.420348148145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45997.420348148145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45997.420348148145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45997.420348148145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45997.420348148145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45997.420348148145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45997.420348148145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45997.420348148145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45997.420348148145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45997.420348148145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45997.420348148145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45997.420348148145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45997.420348148145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45997.420348148145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45997.420348148145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45997.420348148145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45997.420348148145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45997.420348148145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45997.420348148145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45997.420348148145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45997.420348148145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45997.420348148145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45997.420348148145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45997.420348148145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45997.420348148145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45997.420348148145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45997.420348148145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45997.420348148145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45997.420348148145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45997.420348148145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45997.420348148145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45997.420348148145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45997.420348148145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45997.420348148145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45997.420348148145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45997.420348148145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45997.420348148145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45997.420348148145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45997.420348148145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45997.420348148145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45997.420348148145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45997.420348148145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45997.420348148145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45997.420348148145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45997.420348148145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45997.420348148145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45997.420348148145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45997.420348148145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45997.420348148145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45997.420348148145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45997.420348148145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45997.420348148145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45997.420348148145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45997.420348148145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45997.420348148145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45997.420348148145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45997.420348148145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45997.420348148145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45997.420348148145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45997.420348148145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45997.420348148145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45997.420348148145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45997.420348148145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45997.420348148145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45997.420348148145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45997.420348148145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45997.420348148145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45997.420348148145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45997.420348148145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45997.420348148145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45997.420348148145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45997.420348148145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45997.420348148145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45997.420348148145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45997.420348148145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45997.420348148145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45997.420348148145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293.93963055554923</v>
      </c>
      <c r="H2" s="91">
        <v>45703.474768518521</v>
      </c>
      <c r="I2" s="91" t="str">
        <f>IFERROR(VLOOKUP(D2,DB!A:F,6,0),"")</f>
        <v>SCECO</v>
      </c>
      <c r="J2" s="91" t="str">
        <f>IFERROR(VLOOKUP(D2,DB!A:G,7,0),"")</f>
        <v>Dead</v>
      </c>
      <c r="K2" s="93" t="s">
        <v>39125</v>
      </c>
      <c r="L2" s="87" t="str">
        <f>IFERROR(VLOOKUP(D2,DB!A:I,9,0),"")</f>
        <v>Latis</v>
      </c>
    </row>
    <row r="3" spans="1:16" ht="15" customHeight="1">
      <c r="A3" s="108"/>
      <c r="B3" s="108" t="str">
        <f>IFERROR(VLOOKUP(D3,DB!A:K,11,0),"")</f>
        <v/>
      </c>
      <c r="C3" s="89"/>
      <c r="D3" s="87"/>
      <c r="E3" s="90"/>
      <c r="F3" s="91"/>
      <c r="G3" s="92">
        <f t="shared" ref="G3:G66" ca="1" si="0">IFERROR(NOW()-F3,"")</f>
        <v>45997.420348148145</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45997.420348148145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45997.420348148145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45997.420348148145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45997.420348148145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45997.420348148145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45997.420348148145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45997.420348148145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45997.420348148145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45997.420348148145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45997.420348148145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45997.420348148145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45997.420348148145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45997.420348148145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45997.420348148145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45997.420348148145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45997.420348148145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45997.420348148145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45997.420348148145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45997.420348148145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45997.420348148145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45997.420348148145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45997.420348148145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45997.420348148145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45997.420348148145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45997.420348148145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45997.420348148145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45997.420348148145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45997.420348148145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45997.420348148145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45997.420348148145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45997.420348148145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45997.420348148145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45997.420348148145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45997.420348148145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45997.420348148145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45997.420348148145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45997.420348148145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45997.420348148145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45997.420348148145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45997.420348148145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45997.420348148145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45997.420348148145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45997.420348148145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45997.420348148145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45997.420348148145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45997.420348148145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45997.420348148145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45997.420348148145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45997.420348148145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45997.420348148145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45997.420348148145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45997.420348148145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45997.420348148145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45997.420348148145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45997.420348148145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45997.420348148145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45997.420348148145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45997.420348148145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45997.420348148145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45997.420348148145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45997.420348148145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45997.420348148145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45997.420348148145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45997.420348148145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45997.420348148145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45997.420348148145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45997.420348148145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45997.420348148145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45997.420348148145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45997.420348148145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45997.420348148145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45997.420348148145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45997.420348148145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45997.420348148145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45997.420348148145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45997.420348148145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45997.420348148145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45997.420348148145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45997.420348148145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45997.420348148145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45997.420348148145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45997.420348148145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45997.420348148145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45997.420348148145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45997.420348148145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45997.420348148145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45997.420348148145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45997.420348148145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45997.420348148145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45997.420348148145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45997.420348148145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45997.420348148145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45997.420348148145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45997.420348148145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45997.420348148145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45997.420348148145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45997.420348148145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45997.420348148145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45997.420348148145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45997.420348148145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45997.420348148145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45997.420348148145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45997.420348148145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45997.420348148145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45997.420348148145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45997.420348148145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45997.420348148145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45997.420348148145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45997.420348148145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45997.420348148145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45997.420348148145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45997.420348148145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45997.420348148145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45997.420348148145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45997.420348148145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45997.420348148145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45997.420348148145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45997.420348148145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45997.420348148145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45997.420348148145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45997.420348148145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45997.420348148145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45997.420348148145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45997.420348148145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45997.420348148145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45997.420348148145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45997.420348148145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45997.420348148145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45997.420348148145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45997.420348148145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45997.420348148145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45997.420348148145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45997.420348148145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45997.420348148145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45997.420348148145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45997.420348148145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45997.420348148145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45997.420348148145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45997.420348148145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45997.420348148145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45997.420348148145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45997.420348148145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45997.420348148145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45997.420348148145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45997.420348148145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45997.420348148145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45997.420348148145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45997.420348148145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45997.420348148145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45997.420348148145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45997.420348148145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45997.420348148145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45997.420348148145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45997.420348148145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45997.420348148145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45997.420348148145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45997.420348148145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45997.420348148145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45997.420348148145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45997.420348148145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45997.420348148145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45997.420348148145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45997.420348148145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45997.420348148145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45997.420348148145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45997.420348148145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45997.420348148145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45997.420348148145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45997.420348148145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45997.420348148145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45997.420348148145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45997.420348148145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45997.420348148145</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105.58828796295711</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39109</v>
      </c>
      <c r="F3" s="38">
        <v>45926.188877314817</v>
      </c>
      <c r="G3" s="103">
        <f t="shared" ref="G3" ca="1" si="0">IFERROR(NOW()-F3,"")</f>
        <v>71.231470833328785</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39109</v>
      </c>
      <c r="F4" s="105">
        <v>45948.661111111112</v>
      </c>
      <c r="G4" s="106">
        <f t="shared" ref="G4" ca="1" si="1">IFERROR(NOW()-F4,"")</f>
        <v>48.759237037033017</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16.047049537031853</v>
      </c>
      <c r="H5" s="133">
        <v>45981.360798611109</v>
      </c>
      <c r="I5" s="104" t="str">
        <f>IFERROR(VLOOKUP(D5,DB!A:F,6,0),"")</f>
        <v>SCECO</v>
      </c>
      <c r="J5" s="104" t="str">
        <f>IFERROR(VLOOKUP(D5,DB!A:G,7,0),"")</f>
        <v>Dead</v>
      </c>
      <c r="K5" s="104" t="s">
        <v>39133</v>
      </c>
      <c r="L5" s="104" t="str">
        <f>IFERROR(VLOOKUP(D5,DB!A:I,9,0),"")</f>
        <v>Latis</v>
      </c>
    </row>
    <row r="6" spans="1:13" ht="23.25" customHeight="1">
      <c r="A6" s="101" t="s">
        <v>39134</v>
      </c>
      <c r="B6" s="37" t="str">
        <f>IFERROR(VLOOKUP(D6,DB!A:K,11,0),"")</f>
        <v>R5</v>
      </c>
      <c r="C6" s="37">
        <v>1</v>
      </c>
      <c r="D6" s="101" t="s">
        <v>37850</v>
      </c>
      <c r="E6" s="37" t="s">
        <v>39106</v>
      </c>
      <c r="F6" s="38">
        <v>45997.107442129629</v>
      </c>
      <c r="G6" s="132">
        <f t="shared" ref="G6:G13" ca="1" si="2">IFERROR(NOW()-F6,"")</f>
        <v>0.31290601851651445</v>
      </c>
      <c r="H6" s="38">
        <v>45997.093553240738</v>
      </c>
      <c r="I6" s="37" t="str">
        <f>IFERROR(VLOOKUP(D6,DB!A:F,6,0),"")</f>
        <v>SCECO</v>
      </c>
      <c r="J6" s="37" t="str">
        <f>IFERROR(VLOOKUP(D6,DB!A:G,7,0),"")</f>
        <v>In progress</v>
      </c>
      <c r="K6" s="101" t="s">
        <v>39135</v>
      </c>
      <c r="L6" s="37" t="str">
        <f>IFERROR(VLOOKUP(D6,DB!A:I,9,0),"")</f>
        <v>Latis</v>
      </c>
    </row>
    <row r="7" spans="1:13">
      <c r="A7" s="37" t="s">
        <v>39136</v>
      </c>
      <c r="B7" s="37" t="str">
        <f>IFERROR(VLOOKUP(D7,DB!A:K,11,0),"")</f>
        <v>R5</v>
      </c>
      <c r="C7" s="37">
        <v>3</v>
      </c>
      <c r="D7" s="101" t="s">
        <v>38986</v>
      </c>
      <c r="E7" s="37" t="s">
        <v>39106</v>
      </c>
      <c r="F7" s="38">
        <v>45997.375196759262</v>
      </c>
      <c r="G7" s="132">
        <f t="shared" ca="1" si="2"/>
        <v>4.5151388883823529E-2</v>
      </c>
      <c r="H7" s="38">
        <v>45997.364085648151</v>
      </c>
      <c r="I7" s="37" t="str">
        <f>IFERROR(VLOOKUP(D7,DB!A:F,6,0),"")</f>
        <v>Generator-SG</v>
      </c>
      <c r="J7" s="37" t="str">
        <f>IFERROR(VLOOKUP(D7,DB!A:G,7,0),"")</f>
        <v>Vandalized</v>
      </c>
      <c r="K7" s="37" t="s">
        <v>39137</v>
      </c>
      <c r="L7" s="37" t="str">
        <f>IFERROR(VLOOKUP(D7,DB!A:I,9,0),"")</f>
        <v>Latis</v>
      </c>
    </row>
    <row r="8" spans="1:13">
      <c r="A8" s="37" t="s">
        <v>39138</v>
      </c>
      <c r="B8" s="37" t="str">
        <f>IFERROR(VLOOKUP(D8,DB!A:K,11,0),"")</f>
        <v>R5</v>
      </c>
      <c r="C8" s="37">
        <v>2</v>
      </c>
      <c r="D8" s="37" t="s">
        <v>34184</v>
      </c>
      <c r="E8" s="37" t="s">
        <v>39106</v>
      </c>
      <c r="F8" s="38">
        <v>45997.411180555559</v>
      </c>
      <c r="G8" s="132">
        <f t="shared" ca="1" si="2"/>
        <v>9.16759258689126E-3</v>
      </c>
      <c r="H8" s="38">
        <v>45997.404930555553</v>
      </c>
      <c r="I8" s="37" t="str">
        <f>IFERROR(VLOOKUP(D8,DB!A:F,6,0),"")</f>
        <v>SCECO</v>
      </c>
      <c r="J8" s="37" t="str">
        <f>IFERROR(VLOOKUP(D8,DB!A:G,7,0),"")</f>
        <v>In progress</v>
      </c>
      <c r="K8" s="37" t="s">
        <v>39139</v>
      </c>
      <c r="L8" s="37" t="str">
        <f>IFERROR(VLOOKUP(D8,DB!A:I,9,0),"")</f>
        <v>Latis</v>
      </c>
    </row>
    <row r="9" spans="1:13">
      <c r="A9" s="37"/>
      <c r="B9" s="37" t="str">
        <f>IFERROR(VLOOKUP(D9,DB!A:K,11,0),"")</f>
        <v/>
      </c>
      <c r="C9" s="37"/>
      <c r="D9" s="37"/>
      <c r="E9" s="37"/>
      <c r="F9" s="38"/>
      <c r="G9" s="132">
        <f t="shared" ca="1" si="2"/>
        <v>45997.420348148145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45997.420348148145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45997.420348148145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45997.420348148145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45997.420348148145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ref="G14:G45" ca="1" si="3">IFERROR(NOW()-F14,"")</f>
        <v>45997.420348148145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45997.420348148145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45997.420348148145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45997.420348148145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45997.420348148145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45997.420348148145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45997.420348148145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45997.420348148145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45997.420348148145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45997.420348148145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45997.420348148145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45997.420348148145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45997.420348148145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45997.420348148145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45997.420348148145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45997.420348148145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45997.420348148145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45997.420348148145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45997.420348148145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45997.420348148145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45997.420348148145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45997.420348148145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45997.420348148145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45997.420348148145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45997.420348148145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45997.420348148145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45997.420348148145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45997.420348148145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45997.420348148145</v>
      </c>
      <c r="H42" s="38"/>
      <c r="I42" s="37" t="str">
        <f>IFERROR(VLOOKUP(D42,DB!A:F,6,0),"")</f>
        <v/>
      </c>
      <c r="J42" s="37" t="str">
        <f>IFERROR(VLOOKUP(D42,DB!A:G,7,0),"")</f>
        <v/>
      </c>
      <c r="K42" s="37"/>
      <c r="L42" s="37" t="str">
        <f>IFERROR(VLOOKUP(D42,DB!A:I,9,0),"")</f>
        <v/>
      </c>
    </row>
    <row r="43" spans="1:12">
      <c r="A43" s="147"/>
      <c r="B43" s="147" t="str">
        <f>IFERROR(VLOOKUP(D43,DB!A:K,11,0),"")</f>
        <v/>
      </c>
      <c r="C43" s="147"/>
      <c r="D43" s="147"/>
      <c r="E43" s="147"/>
      <c r="F43" s="148"/>
      <c r="G43" s="149">
        <f t="shared" ca="1" si="3"/>
        <v>45997.420348148145</v>
      </c>
      <c r="H43" s="148"/>
      <c r="I43" s="147" t="str">
        <f>IFERROR(VLOOKUP(D43,DB!A:F,6,0),"")</f>
        <v/>
      </c>
      <c r="J43" s="147" t="str">
        <f>IFERROR(VLOOKUP(D43,DB!A:G,7,0),"")</f>
        <v/>
      </c>
      <c r="K43" s="147"/>
      <c r="L43" s="147"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39140</v>
      </c>
      <c r="B2" s="116" t="str">
        <f>IFERROR(VLOOKUP(D2,DB!A:K,11,0),"")</f>
        <v>R6</v>
      </c>
      <c r="C2" s="117">
        <v>2</v>
      </c>
      <c r="D2" s="116" t="s">
        <v>31034</v>
      </c>
      <c r="E2" s="139" t="s">
        <v>39106</v>
      </c>
      <c r="F2" s="118">
        <v>45997.32271990741</v>
      </c>
      <c r="G2" s="72">
        <f t="shared" ref="G2:G47" ca="1" si="0">IFERROR(NOW()-F2,"-")</f>
        <v>9.7628240735502914E-2</v>
      </c>
      <c r="H2" s="118">
        <v>45997.32267361111</v>
      </c>
      <c r="I2" s="116" t="str">
        <f>IFERROR(VLOOKUP(D2,DB!A:F,6,0),"")</f>
        <v>SCECO</v>
      </c>
      <c r="J2" s="116" t="str">
        <f>IFERROR(VLOOKUP(D2,DB!A:G,7,0),"")</f>
        <v>Dead</v>
      </c>
      <c r="K2" s="119" t="s">
        <v>39141</v>
      </c>
      <c r="L2" s="134" t="str">
        <f>IFERROR(VLOOKUP(D2,DB!A:I,9,0),"")</f>
        <v>Latis</v>
      </c>
    </row>
    <row r="3" spans="1:16382" ht="31.5" customHeight="1">
      <c r="A3" s="115"/>
      <c r="B3" s="116" t="str">
        <f>IFERROR(VLOOKUP(D3,DB!A:K,11,0),"")</f>
        <v/>
      </c>
      <c r="C3" s="117"/>
      <c r="D3" s="116"/>
      <c r="E3" s="139"/>
      <c r="F3" s="118"/>
      <c r="G3" s="72">
        <f t="shared" ca="1" si="0"/>
        <v>45997.420348148145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45997.420348148145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45997.420348148145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45997.420348148145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45997.420348148145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45997.420348148145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45997.420348148145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45997.420348148145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45997.420348148145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45997.420348148145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45997.420348148145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45997.420348148145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45997.420348148145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45997.420348148145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45997.420348148145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45997.420348148145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45997.420348148145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45997.420348148145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45997.420348148145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45997.420348148145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45997.420348148145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45997.420348148145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45997.420348148145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45997.420348148145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45997.420348148145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45997.420348148145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45997.420348148145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45997.420348148145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45997.420348148145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45997.420348148145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45997.420348148145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45997.420348148145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45997.420348148145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45997.420348148145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45997.420348148145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45997.420348148145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45997.420348148145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45997.420348148145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45997.420348148145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45997.420348148145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45997.420348148145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45997.420348148145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45997.420348148145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45997.420348148145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45997.420348148145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45997.420348148145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45997.420348148145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45997.420348148145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45997.420348148145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45997.420348148145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45997.420348148145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45997.420348148145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45997.420348148145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45997.420348148145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45997.420348148145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45997.420348148145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45997.420348148145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45997.420348148145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45997.420348148145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45997.420348148145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45997.420348148145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45997.420348148145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45997.420348148145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45997.420348148145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45997.420348148145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45997.420348148145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45997.420348148145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45997.420348148145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45997.420348148145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45997.420348148145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45997.420348148145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45997.420348148145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45997.420348148145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45997.420348148145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45997.420348148145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45997.420348148145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45997.420348148145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45997.420348148145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45997.420348148145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45997.420348148145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45997.420348148145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45997.420348148145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45997.420348148145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45997.420348148145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45997.420348148145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45997.420348148145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45997.420348148145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45997.420348148145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45997.420348148145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45997.420348148145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45997.420348148145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45997.420348148145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45997.420348148145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45997.420348148145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45997.420348148145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45997.420348148145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45997.420348148145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45997.420348148145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45997.420348148145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45997.420348148145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45997.420348148145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45997.420348148145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45997.420348148145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45997.420348148145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45997.420348148145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45997.420348148145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45997.420348148145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45997.420348148145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45997.420348148145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45997.420348148145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45997.420348148145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45997.420348148145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45997.420348148145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45997.420348148145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45997.420348148145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45997.420348148145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45997.420348148145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45997.420348148145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45997.420348148145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45997.420348148145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45997.420348148145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45997.420348148145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45997.420348148145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45997.420348148145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45997.420348148145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45997.420348148145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45997.420348148145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45997.420348148145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45997.420348148145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45997.420348148145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45997.420348148145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45997.420348148145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45997.420348148145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45997.420348148145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45997.420348148145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45997.420348148145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45997.420348148145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45997.420348148145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45997.420348148145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45997.420348148145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45997.420348148145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45997.420348148145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45997.420348148145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45997.420348148145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45997.420348148145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45997.420348148145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45997.420348148145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45997.420348148145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45997.420348148145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45997.420348148145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45997.420348148145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45997.420348148145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45997.420348148145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45997.420348148145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45997.420348148145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45997.420348148145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45997.420348148145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45997.420348148145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45997.420348148145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45997.420348148145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45997.420348148145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45997.420348148145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45997.420348148145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45997.420348148145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45997.420348148145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45997.420348148145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45997.420348148145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45997.420348148145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45997.420348148145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45997.420348148145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45997.420348148145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45997.420348148145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45997.420348148145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45997.420348148145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45997.420348148145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45997.420348148145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45997.420348148145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45997.420348148145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45997.420348148145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45997.420348148145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45997.420348148145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45997.420348148145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45997.420348148145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45997.420348148145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45997.420348148145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45997.420348148145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45997.420348148145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45997.420348148145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45997.420348148145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45997.420348148145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45997.420348148145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45997.420348148145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45997.420348148145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45997.420348148145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45997.420348148145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45997.420348148145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45997.420348148145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45997.420348148145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45997.420348148145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45997.420348148145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45997.420348148145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45997.420348148145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45997.420348148145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45997.420348148145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45997.420348148145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45997.420348148145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45997.420348148145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45997.420348148145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45997.420348148145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45997.420348148145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45997.420348148145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45997.420348148145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45997.420348148145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45997.420348148145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45997.420348148145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45997.420348148145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45997.420348148145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45997.420348148145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45997.420348148145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45997.420348148145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45997.420348148145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45997.420348148145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45997.420348148145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45997.420348148145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45997.420348148145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45997.420348148145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45997.420348148145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45997.420348148145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45997.420348148145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45997.420348148145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45997.420348148145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45997.420348148145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45997.420348148145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45997.420348148145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45997.420348148145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45997.420348148145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45997.420348148145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45997.420348148145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45997.420348148145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45997.420348148145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45997.420348148145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45997.420348148145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45997.420348148145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45997.420348148145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45997.420348148145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45997.420348148145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45997.420348148145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45997.420348148145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45997.420348148145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45997.420348148145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45997.420348148145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45997.420348148145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45997.420348148145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45997.420348148145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45997.420348148145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45997.420348148145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45997.420348148145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45997.420348148145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45997.420348148145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45997.420348148145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45997.420348148145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45997.420348148145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45997.420348148145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45997.420348148145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45997.420348148145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45997.420348148145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45997.420348148145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45997.420348148145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45997.420348148145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45997.420348148145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45997.420348148145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45997.420348148145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45997.420348148145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45997.420348148145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45997.420348148145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45997.420348148145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45997.420348148145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45997.420348148145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45997.420348148145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45997.420348148145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45997.420348148145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45997.420348148145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45997.420348148145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45997.420348148145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45997.420348148145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45997.420348148145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45997.420348148145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45997.420348148145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45997.420348148145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45997.420348148145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45997.420348148145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45997.420348148145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45997.420348148145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45997.420348148145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45997.420348148145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45997.420348148145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45997.420348148145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45997.420348148145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45997.420348148145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45997.420348148145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45997.420348148145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45997.420348148145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45997.420348148145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45997.420348148145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45997.420348148145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45997.420348148145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45997.420348148145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45997.420348148145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45997.420348148145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45997.420348148145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45997.420348148145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45997.420348148145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45997.420348148145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45997.420348148145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45997.420348148145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45997.420348148145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45997.420348148145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45997.420348148145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45997.420348148145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45997.420348148145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45997.420348148145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45997.420348148145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45997.420348148145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45997.420348148145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45997.420348148145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45997.420348148145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45997.420348148145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45997.420348148145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45997.420348148145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45997.420348148145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45997.420348148145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45997.420348148145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45997.420348148145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45997.420348148145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45997.420348148145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45997.420348148145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45997.420348148145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45997.420348148145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45997.420348148145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45997.420348148145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45997.420348148145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45997.420348148145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45997.420348148145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45997.420348148145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45997.420348148145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45997.420348148145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45997.420348148145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45997.420348148145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45997.420348148145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45997.420348148145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45997.420348148145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45997.420348148145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45997.420348148145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45997.420348148145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45997.420348148145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45997.420348148145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45997.420348148145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45997.420348148145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45997.420348148145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45997.420348148145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45997.420348148145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45997.420348148145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45997.420348148145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45997.420348148145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45997.420348148145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45997.420348148145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45997.420348148145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45997.420348148145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45997.420348148145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45997.420348148145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45997.420348148145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45997.420348148145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45997.420348148145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45997.420348148145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45997.420348148145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45997.420348148145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45997.420348148145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45997.420348148145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45997.420348148145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45997.420348148145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45997.420348148145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45997.420348148145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45997.420348148145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45997.420348148145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45997.420348148145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45997.420348148145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45997.420348148145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45997.420348148145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45997.420348148145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45997.420348148145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45997.420348148145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45997.420348148145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45997.420348148145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45997.420348148145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45997.420348148145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45997.420348148145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45997.420348148145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45997.420348148145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45997.420348148145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45997.420348148145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45997.420348148145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45997.420348148145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45997.420348148145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45997.420348148145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45997.420348148145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45997.420348148145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45997.420348148145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45997.420348148145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45997.420348148145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45997.420348148145</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45997.420348148145</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2025-12-06T07:05:53Z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